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7475"/>
  </bookViews>
  <sheets>
    <sheet name="C1-Regulations and Guidance" sheetId="2" r:id="rId1"/>
    <sheet name="C2-Online Info &amp; Tools" sheetId="3" r:id="rId2"/>
    <sheet name="C3-Statistics" sheetId="4" r:id="rId3"/>
  </sheets>
  <definedNames>
    <definedName name="_xlnm._FilterDatabase" localSheetId="0" hidden="1">'C1-Regulations and Guidance'!$A$1:$T$106</definedName>
    <definedName name="_xlnm.Print_Area" localSheetId="0">'C1-Regulations and Guidance'!$A$1:$O$106</definedName>
    <definedName name="_xlnm.Print_Titles" localSheetId="0">'C1-Regulations and Guidance'!$1:$1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8" i="4" l="1"/>
  <c r="F18" i="4"/>
  <c r="I18" i="4"/>
  <c r="J18" i="4"/>
  <c r="I6" i="4"/>
  <c r="I9" i="4"/>
  <c r="I13" i="4"/>
  <c r="I17" i="4"/>
  <c r="I20" i="4"/>
  <c r="I22" i="4"/>
  <c r="I33" i="4"/>
  <c r="I56" i="4"/>
  <c r="I60" i="4"/>
  <c r="I67" i="4"/>
  <c r="I79" i="4"/>
  <c r="H6" i="4"/>
  <c r="H17" i="4"/>
  <c r="H22" i="4"/>
  <c r="H33" i="4"/>
  <c r="H67" i="4"/>
  <c r="H79" i="4"/>
  <c r="G33" i="4"/>
  <c r="F33" i="4"/>
  <c r="J70" i="4"/>
  <c r="F70" i="4"/>
  <c r="F60" i="4"/>
  <c r="G60" i="4"/>
  <c r="J6" i="4"/>
  <c r="J16" i="4"/>
  <c r="J17" i="4"/>
  <c r="J20" i="4"/>
  <c r="J22" i="4"/>
  <c r="J25" i="4"/>
  <c r="J56" i="4"/>
  <c r="J79" i="4"/>
  <c r="G6" i="4"/>
  <c r="G9" i="4"/>
  <c r="G13" i="4"/>
  <c r="G16" i="4"/>
  <c r="G17" i="4"/>
  <c r="G20" i="4"/>
  <c r="G22" i="4"/>
  <c r="G27" i="4"/>
  <c r="G56" i="4"/>
  <c r="G79" i="4"/>
  <c r="F6" i="4"/>
  <c r="F9" i="4"/>
  <c r="F13" i="4"/>
  <c r="F16" i="4"/>
  <c r="F17" i="4"/>
  <c r="F20" i="4"/>
  <c r="F22" i="4"/>
  <c r="F25" i="4"/>
  <c r="F27" i="4"/>
  <c r="F56" i="4"/>
  <c r="F67" i="4"/>
  <c r="F79" i="4"/>
</calcChain>
</file>

<file path=xl/sharedStrings.xml><?xml version="1.0" encoding="utf-8"?>
<sst xmlns="http://schemas.openxmlformats.org/spreadsheetml/2006/main" count="1335" uniqueCount="725">
  <si>
    <t>Agency</t>
  </si>
  <si>
    <t>17 CFR 201.192</t>
  </si>
  <si>
    <t>None</t>
  </si>
  <si>
    <t>Merit Systems Protection Board</t>
  </si>
  <si>
    <t xml:space="preserve">National Labor Relations Board </t>
  </si>
  <si>
    <t>Consumer Financial Protection Bureau</t>
  </si>
  <si>
    <t>Regulations say mail only.  Guidance says e-mail preferred; mail accepted.</t>
  </si>
  <si>
    <t>Commerce</t>
  </si>
  <si>
    <t>33 CFR § 1.05–20</t>
  </si>
  <si>
    <t>44 CFR § 1.18</t>
  </si>
  <si>
    <t>30 CFR § 700.12</t>
  </si>
  <si>
    <t>27 CFR § 70.701</t>
  </si>
  <si>
    <t>31 CFR § 501.804</t>
  </si>
  <si>
    <t>7 CFR § 205.607 (2000). Says procedures available on request.</t>
  </si>
  <si>
    <t>Analyses</t>
  </si>
  <si>
    <t>Deadlines</t>
  </si>
  <si>
    <r>
      <t xml:space="preserve">Regulations </t>
    </r>
    <r>
      <rPr>
        <sz val="10"/>
        <color rgb="FF000000"/>
        <rFont val="Cambria"/>
        <family val="1"/>
        <scheme val="major"/>
      </rPr>
      <t>(year adopted or significantly amended)</t>
    </r>
  </si>
  <si>
    <t xml:space="preserve"> </t>
  </si>
  <si>
    <t>"Prompt consideration" and notification</t>
  </si>
  <si>
    <t>Support</t>
  </si>
  <si>
    <t>Criteria</t>
  </si>
  <si>
    <t>Communication &amp; Updates</t>
  </si>
  <si>
    <t>7 CFR § 1.28 (1946)</t>
  </si>
  <si>
    <t>Written request to Director</t>
  </si>
  <si>
    <t>"All relevant facts"</t>
  </si>
  <si>
    <t>State hardship or unfair distribution of burdens</t>
  </si>
  <si>
    <t>7 CFR §§ 2901.5, 2901.7</t>
  </si>
  <si>
    <t>Essential agricultural uses under Natural Gas Policy Act, at 7 CFR pt 2900</t>
  </si>
  <si>
    <t>Ag. Marketing Serv.: Nat'l Organic Prog. &amp; Nat'l Organic Stds. Bd. (fed. advisory comm.)</t>
  </si>
  <si>
    <t>Public Notice &amp; Comments</t>
  </si>
  <si>
    <t>Delegation &amp; Decision</t>
  </si>
  <si>
    <t>2/3 vote of NOSB transfers recommendation to NOP, which can reject the recommendation.</t>
  </si>
  <si>
    <t>Initial Screening</t>
  </si>
  <si>
    <t>Consultations &amp; Contacts</t>
  </si>
  <si>
    <t>Designate single contact</t>
  </si>
  <si>
    <t>Incomplete petitions returned with request for additional information</t>
  </si>
  <si>
    <t>Petitions published on website; comments allowed (and also posted online) [but see Appendix C1]. NOSB holds public meetings.</t>
  </si>
  <si>
    <t>Specified by statute</t>
  </si>
  <si>
    <t>Guidance requires a comprehensive response to 13 detailed questions</t>
  </si>
  <si>
    <t>Specific Program or Subagency</t>
  </si>
  <si>
    <t>Scope</t>
  </si>
  <si>
    <t>Petitions to include or delete substance from National List</t>
  </si>
  <si>
    <t>Petitions to modify or rescind an essential use</t>
  </si>
  <si>
    <t>Exact wording of proposal</t>
  </si>
  <si>
    <t>Petitioner can withdraw a petition in writing (and resubmit at any time).</t>
  </si>
  <si>
    <t xml:space="preserve">Written request, submitted by mail. </t>
  </si>
  <si>
    <t>Demonstrate action will reduce food safety hazard that is likely to be present.</t>
  </si>
  <si>
    <t>Education</t>
  </si>
  <si>
    <t>Energy</t>
  </si>
  <si>
    <t>9 CFR pt 392 (2009, to replace 1993 "guidelines" issued at 58 Fed. Reg. 63,570)</t>
  </si>
  <si>
    <r>
      <t>Request to Expedite</t>
    </r>
    <r>
      <rPr>
        <sz val="10"/>
        <color rgb="FF000000"/>
        <rFont val="Cambria"/>
        <family val="1"/>
        <scheme val="major"/>
      </rPr>
      <t xml:space="preserve"> (optional)</t>
    </r>
  </si>
  <si>
    <t>Interest Statement</t>
  </si>
  <si>
    <t>Contact Information</t>
  </si>
  <si>
    <t>Request Statement</t>
  </si>
  <si>
    <t>Maximimum rate for attorney fees</t>
  </si>
  <si>
    <t>15 CFR § 18.8(b)</t>
  </si>
  <si>
    <t>Petitions for rulemaking to increase rate for attorney fees</t>
  </si>
  <si>
    <t>Respond 60 days after filing with grant, denial, or "other appropriate action"</t>
  </si>
  <si>
    <t xml:space="preserve">
</t>
  </si>
  <si>
    <t>Alternative Fuel Transportation Program</t>
  </si>
  <si>
    <t>10 CFR 490.6</t>
  </si>
  <si>
    <t>Worker Health and Safety Program</t>
  </si>
  <si>
    <t>10 CFR 851.6</t>
  </si>
  <si>
    <t>"File with the Commission"</t>
  </si>
  <si>
    <t>Identify rate and which proceedings are applicable</t>
  </si>
  <si>
    <t>Determine within 90 days to initiate rulemaking, deny, or "take other appropriate action"</t>
  </si>
  <si>
    <t>10 CFR 12.107 (references 10 CFR 2.802-2.803 for procedure)</t>
  </si>
  <si>
    <t>Petitions for rules under tit III-V of Energy Policy Act</t>
  </si>
  <si>
    <t>Mail or messenger to General Counsel.
Must label submission as "Petition for Rulemaking under 10 CFR pt 490"</t>
  </si>
  <si>
    <t>Identify legal support.</t>
  </si>
  <si>
    <t>Can deny if petition would be inconsistent with law or policy, or "for other good cause."</t>
  </si>
  <si>
    <t>Petition to amend or interpret any regulation in 10 CFR pt 851</t>
  </si>
  <si>
    <t>Mail or messenger to General Counsel.
Must label submission as "Petition for Rulemaking under 10 CFR pt 851"</t>
  </si>
  <si>
    <t>Describe terms with particularity.
Explain why adjudication is not more appropriate.</t>
  </si>
  <si>
    <t>Any regulation</t>
  </si>
  <si>
    <t>Prospective petitioners may consult with Rulemaking Branch Chief (provides phone and e-mail contact), to clarify, not to debate the merits.</t>
  </si>
  <si>
    <t>General solution, or substance or text of proposed regulation</t>
  </si>
  <si>
    <t>State petitioner's interest</t>
  </si>
  <si>
    <t>Provide reasonably avaialble data, and specific examples of the need for action.</t>
  </si>
  <si>
    <t>May request suspension of licensing proceeding while petition is pending</t>
  </si>
  <si>
    <t>Semiannual publication of status of every petition.</t>
  </si>
  <si>
    <t>Nuclear export and import</t>
  </si>
  <si>
    <t>Addressed to  Rulemaking &amp; Adjudications, using method from 10 CFR 110.4 (which includes telephone, mail, hand delivery, or electronic)</t>
  </si>
  <si>
    <t>10 CFR § 110.130-110.132 (1978)</t>
  </si>
  <si>
    <t>"Action on a petition will normally follow, whenever appropriate, receipt and evaluation of Executive Branch views."</t>
  </si>
  <si>
    <r>
      <t xml:space="preserve">Will publish receipt in </t>
    </r>
    <r>
      <rPr>
        <i/>
        <sz val="10"/>
        <color rgb="FF000000"/>
        <rFont val="Cambria"/>
        <family val="1"/>
        <scheme val="major"/>
      </rPr>
      <t>Federal Register</t>
    </r>
    <r>
      <rPr>
        <sz val="10"/>
        <color rgb="FF000000"/>
        <rFont val="Cambria"/>
        <family val="1"/>
        <scheme val="major"/>
      </rPr>
      <t>, but for military or foreign affairs matters, will exercise discretion under 5 USC 553(a)(1) to determine whether to follow public rulemaking procedures</t>
    </r>
  </si>
  <si>
    <t>Encouraged to confer with NRC staff on need for environmental studies, which NRC may require, including adverse information</t>
  </si>
  <si>
    <t>10 CFR 2.802-2.803 (original adoption 1979; latest proposed revisions are pending)
See also 10 CFR 51.40-51.68 (envtl. analysis for petitions)</t>
  </si>
  <si>
    <t>Homeland Security</t>
  </si>
  <si>
    <t>Exact wording of proposed regulation</t>
  </si>
  <si>
    <t>Information (including adverse) must be submitted in full, not by reference.</t>
  </si>
  <si>
    <t>Environmental assessment required if relevant. FDA may request an economic impact assessment.</t>
  </si>
  <si>
    <t>Must be signed by petitioner or attorney, with contact information.</t>
  </si>
  <si>
    <t>Div. of Admin. Serv. reviews procedural compliance within 30 days of receipt. Incomplete petitions are returned, with instructions to submit additional data within 90 days.</t>
  </si>
  <si>
    <t>Div. of Dockets Mgmt. reviews procedural compliance, and notifies petitioner of docket number.</t>
  </si>
  <si>
    <t>Petitions and supporting documentation posted on FSIS website. Anyone may comment within 60 days of posting (comments also posted online).
 Alternate requests must be submitted as separate petitions, not as comments.</t>
  </si>
  <si>
    <t>Available resources, priority relative to FDA's overall work, statutory deadlines.</t>
  </si>
  <si>
    <t>Petitioner may supplement, amend, or withdraw any time before ruling or referral to a hearing.</t>
  </si>
  <si>
    <t>21 CFR §§ 10.20, 10.30, 10.33, 10.35 (1979)</t>
  </si>
  <si>
    <t>21 CFR 71.1, 171.1, 314.50, 514.1</t>
  </si>
  <si>
    <t>By mail, in triplicate or quadruplicate.
Very specific format and information required.</t>
  </si>
  <si>
    <t>Coast Guard</t>
  </si>
  <si>
    <t>No general procedures.</t>
  </si>
  <si>
    <t>Any Coast Guard regulation</t>
  </si>
  <si>
    <r>
      <t xml:space="preserve">Petitions kept in a public docket. Coast Guard may publish receipt in </t>
    </r>
    <r>
      <rPr>
        <i/>
        <sz val="10"/>
        <color rgb="FF000000"/>
        <rFont val="Cambria"/>
        <family val="1"/>
        <scheme val="major"/>
      </rPr>
      <t>Federal Register</t>
    </r>
  </si>
  <si>
    <t>Any rule.
44 CFR 1.17 specifies that petitions for reconsideration of a final rule will be treated as regular petitions for rulemaking.</t>
  </si>
  <si>
    <t>Submit to Rules Docket Clerk</t>
  </si>
  <si>
    <t>Substance of proposed rule</t>
  </si>
  <si>
    <t>Explain petitioner's interest</t>
  </si>
  <si>
    <t>All data and arguments available in support</t>
  </si>
  <si>
    <t>No public proceedings will be held directly on petition before its disposition.</t>
  </si>
  <si>
    <t>May consider new evidence submitted at any time, but repetitious petitions will not be considered.</t>
  </si>
  <si>
    <t>24 CFR § 1720.5</t>
  </si>
  <si>
    <t>Interstate Land Sales Registration Program</t>
  </si>
  <si>
    <t>Text or substance of proposed rule</t>
  </si>
  <si>
    <t>24 CFR §§ 10.4, 10.20</t>
  </si>
  <si>
    <t>No public proceedings will be held directly on petition before its disposition. Petitions are maintained in docket room.</t>
  </si>
  <si>
    <t>Any rule</t>
  </si>
  <si>
    <t>Any information and arguments available in support</t>
  </si>
  <si>
    <t>180 days from receipt to respond, though time may be exceeded for good cause if communicated to petitioner.</t>
  </si>
  <si>
    <t>Must communicate to petitioner reason for exceeding 180 day deadline.</t>
  </si>
  <si>
    <t>May schedule a public hearing.</t>
  </si>
  <si>
    <t xml:space="preserve">Interior </t>
  </si>
  <si>
    <t>43 CFR §§ 14.2-14.4</t>
  </si>
  <si>
    <t>Mail to Secretary</t>
  </si>
  <si>
    <t>Text of proposed rule</t>
  </si>
  <si>
    <t>"Prompt" consideration</t>
  </si>
  <si>
    <r>
      <t xml:space="preserve">May be published in the </t>
    </r>
    <r>
      <rPr>
        <i/>
        <sz val="10"/>
        <color rgb="FF000000"/>
        <rFont val="Cambria"/>
        <family val="1"/>
        <scheme val="major"/>
      </rPr>
      <t>Federal Register</t>
    </r>
    <r>
      <rPr>
        <sz val="10"/>
        <color rgb="FF000000"/>
        <rFont val="Cambria"/>
        <family val="1"/>
        <scheme val="major"/>
      </rPr>
      <t xml:space="preserve"> if agency determines comments may aid consideration</t>
    </r>
  </si>
  <si>
    <t>Labor</t>
  </si>
  <si>
    <t>Any rule under the Surface Mining Control &amp; Reclamation Act</t>
  </si>
  <si>
    <t>Mail to Director</t>
  </si>
  <si>
    <t>Concise statement of facts, technical justification, and law</t>
  </si>
  <si>
    <t>Initial screening for "reasonable basis."</t>
  </si>
  <si>
    <t>90 days from receipt to respond.</t>
  </si>
  <si>
    <t xml:space="preserve">Equal Emp't Opp. Comm'n </t>
  </si>
  <si>
    <t>In writing, mailed</t>
  </si>
  <si>
    <t>State the proposed rule</t>
  </si>
  <si>
    <t>29 CFR § 1601.35-1601.36 (1977)</t>
  </si>
  <si>
    <t>Any standard</t>
  </si>
  <si>
    <t>Include the proposed rule</t>
  </si>
  <si>
    <t>State intended effect</t>
  </si>
  <si>
    <t>29 CFR § 1911.3</t>
  </si>
  <si>
    <t>29 CFR § 1912a.14</t>
  </si>
  <si>
    <t>OSHA: Nat'l Advisory Comm. on Occupational Safety &amp; Health</t>
  </si>
  <si>
    <t>Any rule in 29 CFR pt 1912a</t>
  </si>
  <si>
    <t>"Considered in a reasonable time."</t>
  </si>
  <si>
    <t>Make reference to § 1912a.14, mail to Asst. Sec'y</t>
  </si>
  <si>
    <t>Justice</t>
  </si>
  <si>
    <t>Any rule, or permanent or temporary exemption from rule</t>
  </si>
  <si>
    <t>Mail in duplicate to Docket Clerk</t>
  </si>
  <si>
    <t>Text or substance or proposed rule</t>
  </si>
  <si>
    <t>49 CFR §§ 5.11, 5.13</t>
  </si>
  <si>
    <t xml:space="preserve">Treasury </t>
  </si>
  <si>
    <t>Office of Foreign Assets Control</t>
  </si>
  <si>
    <t xml:space="preserve">Commodity Futures Trading Comm'n </t>
  </si>
  <si>
    <t>Consumer Product Safety Comm'n</t>
  </si>
  <si>
    <t>14 CFR 11.61-11.103</t>
  </si>
  <si>
    <t>Refers to faa.gov/regulations for further instructions</t>
  </si>
  <si>
    <t>Must include mailing address; phone, fax, e-mail may be provided</t>
  </si>
  <si>
    <t>Proposed language, and explanation of purpose</t>
  </si>
  <si>
    <t>Explain why proposal is in public interest, with available information and specific facts</t>
  </si>
  <si>
    <t>FAA may ask for data on costs and benefits to society in general, burden on small entities, paperwork burden, or environmental impact</t>
  </si>
  <si>
    <t>6 months from receipt to issue (advanced) notice of proposed rulemaking.</t>
  </si>
  <si>
    <t>Immediacy of safety or security concern; priority of other FAA matters; available resources</t>
  </si>
  <si>
    <t>If FAA already has a pending rulemaking or study on the subject matter, the petition will be treated solely as a comment on that proceeding, and not as a separate petition.</t>
  </si>
  <si>
    <t>If FAA determines petition has merit but cannot be addressed due to other priorities and resources, may dismiss petition and place arguments in a database, which will be examined during future rulemakings.</t>
  </si>
  <si>
    <t>Generally does not invite public comments (though does for petitions for exemptions).</t>
  </si>
  <si>
    <t>May petition FAA to reconsider denial of a petition, within 60 days and upon showing of new facts, or a factual or legal error on FAA's part</t>
  </si>
  <si>
    <r>
      <t xml:space="preserve">Public or Internal Guidance           </t>
    </r>
    <r>
      <rPr>
        <sz val="10"/>
        <color rgb="FF000000"/>
        <rFont val="Cambria"/>
        <family val="1"/>
        <scheme val="major"/>
      </rPr>
      <t>(year adopted)</t>
    </r>
  </si>
  <si>
    <t>Any rule or waiver</t>
  </si>
  <si>
    <t>Submit to Docket Clerk</t>
  </si>
  <si>
    <t>Within 60 days, will advise petitioner of any deficiencies in petition</t>
  </si>
  <si>
    <t>Evaluate anticipated impacts, including cost estimate and benefits evaluation (quantified to extent possible)</t>
  </si>
  <si>
    <t>Sufficient information, including relevant safety data</t>
  </si>
  <si>
    <r>
      <t xml:space="preserve">No public proceeding is held before final decision, though notice may be published in </t>
    </r>
    <r>
      <rPr>
        <i/>
        <sz val="10"/>
        <color rgb="FF000000"/>
        <rFont val="Cambria"/>
        <family val="1"/>
        <scheme val="major"/>
      </rPr>
      <t>Federal Register</t>
    </r>
    <r>
      <rPr>
        <sz val="10"/>
        <color rgb="FF000000"/>
        <rFont val="Cambria"/>
        <family val="1"/>
        <scheme val="major"/>
      </rPr>
      <t xml:space="preserve"> to invite comments</t>
    </r>
  </si>
  <si>
    <t>49 CFR § 601.32-35</t>
  </si>
  <si>
    <t>Designate individual contact, give address and phone number</t>
  </si>
  <si>
    <t>Generally no public proceeding is held directly on a petition before disposition.</t>
  </si>
  <si>
    <t>Petition for reconsider'n does not automatic'ly stay final rule's effective date</t>
  </si>
  <si>
    <t>49 CFR § 389.31-389.37 (1970)</t>
  </si>
  <si>
    <t>Any rule
Will not consider repetitious petitions</t>
  </si>
  <si>
    <t>May consolidate petitions relating to same rule</t>
  </si>
  <si>
    <t>Any motor vehicle safety standard</t>
  </si>
  <si>
    <t>Name and address</t>
  </si>
  <si>
    <t>Brief description of substance</t>
  </si>
  <si>
    <t>Must be in English and labeled with the heading "Petition."
If not mailed to listed address, will be treated as a petition once discovered</t>
  </si>
  <si>
    <t>Will not treat as a "petition" any document that fails to comply with required content. Instead, will be treated as regular correspondence, and suggestion will be considered at agency's discretion.</t>
  </si>
  <si>
    <t>Technical review, allocation of resources, agency priorities, likelihood of success in litigation over a final rule/order</t>
  </si>
  <si>
    <t>"Respond on a timely basis," 120 days from receipt to respond</t>
  </si>
  <si>
    <r>
      <t xml:space="preserve">May issue notice in </t>
    </r>
    <r>
      <rPr>
        <i/>
        <sz val="10"/>
        <color rgb="FF000000"/>
        <rFont val="Cambria"/>
        <family val="1"/>
        <scheme val="major"/>
      </rPr>
      <t xml:space="preserve">Federal Register </t>
    </r>
    <r>
      <rPr>
        <sz val="10"/>
        <color rgb="FF000000"/>
        <rFont val="Cambria"/>
        <family val="1"/>
        <scheme val="major"/>
      </rPr>
      <t xml:space="preserve">of public meeting
Denials published in </t>
    </r>
    <r>
      <rPr>
        <i/>
        <sz val="10"/>
        <color rgb="FF000000"/>
        <rFont val="Cambria"/>
        <family val="1"/>
        <scheme val="major"/>
      </rPr>
      <t>Federal Register</t>
    </r>
  </si>
  <si>
    <t>Any regulation in 49 CFR pts 105-107, 110, 130, 171-180</t>
  </si>
  <si>
    <t>Mail either to Standards and Rulemaking Division, or Chief Counsel, depending on subject matter</t>
  </si>
  <si>
    <t>Explain interest of petitioner and anyone represented by petitioner</t>
  </si>
  <si>
    <t>Information, arguments, data, specific cases</t>
  </si>
  <si>
    <t>Incomplete petitions returned with written explanation</t>
  </si>
  <si>
    <t>Agency decisions on petitions may be appealed, within 30 days of decision and upon presentation of new arguments or information; repetitious appeals will not be heard.  Appeals decided within 90 days, or else petitioner is notified of expected decision date.</t>
  </si>
  <si>
    <t>Manual for petitioners, intended to improve the quality (and so acceptance) of petitions: http://www.ttb.gov/wine/p51204_ava_manual.pdf</t>
  </si>
  <si>
    <t>Identify sections of law involved</t>
  </si>
  <si>
    <t>"Set forth the reasons"</t>
  </si>
  <si>
    <t>"Shall be given careful consideration"</t>
  </si>
  <si>
    <t>Viticulture area petition</t>
  </si>
  <si>
    <t>27 CFR § 9.11-9.14 (updated 2011)</t>
  </si>
  <si>
    <t>Petitioner must provide timely and complete responses to requests for additional information</t>
  </si>
  <si>
    <t>Mail to Bureau</t>
  </si>
  <si>
    <t>Sufficient evidence that no independent verification or research by agency is required</t>
  </si>
  <si>
    <t>Notification of receipt sent to petitioner within 30 days; incomplete petitions returned without prejudice for resubmission</t>
  </si>
  <si>
    <t>Petition not placed on agency website until accepted for rulemaking</t>
  </si>
  <si>
    <t>How to Submit</t>
  </si>
  <si>
    <r>
      <t xml:space="preserve">Contents </t>
    </r>
    <r>
      <rPr>
        <sz val="10"/>
        <color rgb="FF000000"/>
        <rFont val="Cambria"/>
        <family val="1"/>
        <scheme val="major"/>
      </rPr>
      <t>(required of petitioner, unless noted as recommended only)</t>
    </r>
  </si>
  <si>
    <t>Agency Review and Response</t>
  </si>
  <si>
    <t>No detailed procedures</t>
  </si>
  <si>
    <t>17 CFR § 148.7(b)</t>
  </si>
  <si>
    <t>File with the Secretariat</t>
  </si>
  <si>
    <t>Any rule of general applicability</t>
  </si>
  <si>
    <t>May state arguments in support (optional)</t>
  </si>
  <si>
    <t>Secretariat acknowledges receipt</t>
  </si>
  <si>
    <t>17 CFR 13.2 (1976)</t>
  </si>
  <si>
    <t>Referred to Commission for such action as Commission deems appropriate</t>
  </si>
  <si>
    <t>Order No. 0605.0, "Operational Procedures for Petitions" (1993)</t>
  </si>
  <si>
    <t>Any rules administrated by agency</t>
  </si>
  <si>
    <t>Engineering studies, medical finding, legal analyses, economic analyses, enviromental analyses are recommended</t>
  </si>
  <si>
    <t>Name and address required; phone number optional.</t>
  </si>
  <si>
    <t>Unreasonable risk, and whether rule is reasonably necessary to eliminate risk, as well as relative priority and avaialble resources. Priorities established by criteria at 16 CFR 1009.8.</t>
  </si>
  <si>
    <t>Respond "within a reasonable time," taking into account resources.</t>
  </si>
  <si>
    <t>Petition to reconsider denial must demonstrate new circumstances or additional information.</t>
  </si>
  <si>
    <t>Hazardous Waste Mgmt. Sys.</t>
  </si>
  <si>
    <t>Non-hazardous secondary materials as fuel</t>
  </si>
  <si>
    <t>Any rule in 40 CFR pts 260-266, 268, 273</t>
  </si>
  <si>
    <t>By certified mail to the Admin.</t>
  </si>
  <si>
    <t>Describe proposed action and, where appropriate, suggest language</t>
  </si>
  <si>
    <t>Any supporting tests, studies, information</t>
  </si>
  <si>
    <t>Agency has discretion to hold informal public hearings (any interested person may request a hearing).</t>
  </si>
  <si>
    <t>40 CFR § 260.20-260.43 (1980)</t>
  </si>
  <si>
    <t>Special kinds of petitions have additional content requirements, and agency may request additional, reasonable information.</t>
  </si>
  <si>
    <t>Petition to identify additional non-hazardous secondary materials as fuels</t>
  </si>
  <si>
    <t>40 CFR § 241.4(b) (2013)</t>
  </si>
  <si>
    <t>Must balance "legitimacy criteria" with "other relevant factors"</t>
  </si>
  <si>
    <r>
      <t xml:space="preserve">Agency first publishes in </t>
    </r>
    <r>
      <rPr>
        <i/>
        <sz val="10"/>
        <color rgb="FF000000"/>
        <rFont val="Cambria"/>
        <family val="1"/>
        <scheme val="major"/>
      </rPr>
      <t>Federal Register</t>
    </r>
    <r>
      <rPr>
        <sz val="10"/>
        <color rgb="FF000000"/>
        <rFont val="Cambria"/>
        <family val="1"/>
        <scheme val="major"/>
      </rPr>
      <t xml:space="preserve"> a "tentative decision" to grant (ANPR or NPR) or deny, and impliedly allows comments.</t>
    </r>
  </si>
  <si>
    <t>Weight of evidence and "legitimacy criteria" as specified in the regulations</t>
  </si>
  <si>
    <t>Petitions for labeling (and temporary exemptions)</t>
  </si>
  <si>
    <t>If data inadequate, agency may return petition with request for more information</t>
  </si>
  <si>
    <t>Full name, address, phone number</t>
  </si>
  <si>
    <t>Fully explain the basis</t>
  </si>
  <si>
    <t>Technical or laboratory tests, relevant literature, estimates, economic analysis (seemingly just recommended)</t>
  </si>
  <si>
    <t>Sufficient quality and scope of petition showing compliance with statutory criteria</t>
  </si>
  <si>
    <t>Ozone-depleting product labels</t>
  </si>
  <si>
    <t>Ozone-depleting substitutes</t>
  </si>
  <si>
    <t>40 CFR 82.184</t>
  </si>
  <si>
    <t>40 CFR 82.120</t>
  </si>
  <si>
    <t>Petitions to add or amend the Significant New Alternatives Program list (details 5 different kinds of such petitions)</t>
  </si>
  <si>
    <t>Each of 5 different kinds of these petitions have slightly different content requirements</t>
  </si>
  <si>
    <t>Agency will notify companies that manufacture products addressed in the petition</t>
  </si>
  <si>
    <t>Agency may collect data or refer petition to "appropriate experts inside and outside the Agency."</t>
  </si>
  <si>
    <t>If data inadequate, agency may deny petition or may suspend review until petitioner submits additional information</t>
  </si>
  <si>
    <t>90 days to respond from receiving a "complete" petition</t>
  </si>
  <si>
    <t>180 days to respond from receiving a "complete" petition</t>
  </si>
  <si>
    <t>All facts, views, arguments, data in support</t>
  </si>
  <si>
    <t>47 CFR § 1.401-1.407 (1963)</t>
  </si>
  <si>
    <t>Signature and address (47 CFR 1.52)</t>
  </si>
  <si>
    <t>May dismiss without prejudice petitions that are "moot, premature, repetitive, frivolous, or which plainly do not warrant consideration" or which do not meet procedural requirements</t>
  </si>
  <si>
    <t>A "Public Notice," available electronically, is issued for all complete petitions.
Prior to final decision but no later than 30 days after public notice, any person may file a statement in support or in opposition (with proof of service on petitioner); replies to such comments may be submitted by any person within 15 days of their filing.</t>
  </si>
  <si>
    <t>"Statements in support of or in opposition to a petition . . . shall not be filed after Commission action."</t>
  </si>
  <si>
    <t>11 CFR 200.1-200.6 (1992)</t>
  </si>
  <si>
    <t>Any rule to implement statutes administered by agency</t>
  </si>
  <si>
    <t>Name and address; agents must disclose identify of principal</t>
  </si>
  <si>
    <t>Set forth factual and legal grounds</t>
  </si>
  <si>
    <t>May include draft regulatory language</t>
  </si>
  <si>
    <t>Commission sends a letter to IRS, seeking comments on petition (pursuant to 2 USC 438(f)).
Commission may reconsider a denial within 30 days if petitioner send written request.</t>
  </si>
  <si>
    <t>Authority, policy considerations, desirability of case-by-case adjudication instead, available resources.</t>
  </si>
  <si>
    <t>Oil pipeline proceedings</t>
  </si>
  <si>
    <t>Says any person may petition for any rule, but text occurs in subpart specific to oil pipeline proceedings</t>
  </si>
  <si>
    <t>Commission's ruling on the petition is "final"</t>
  </si>
  <si>
    <t>Commission will designate procedure to collect evidence and comments, if any; "no reply to such a petition may be filed."</t>
  </si>
  <si>
    <t>18 CFR 385.1403 (1984)</t>
  </si>
  <si>
    <t>Natural Gas Policy Act</t>
  </si>
  <si>
    <t>18 CFR 385.1901(i) (1982)</t>
  </si>
  <si>
    <t>Specific relief sought</t>
  </si>
  <si>
    <t>Name, address, and phone number</t>
  </si>
  <si>
    <t>Relevant facts</t>
  </si>
  <si>
    <t>18  CFR § 385.202, 385.203, 385.207 (1982) (though not stated as explicitly as possible, petitions for rulemaking are pleadings and subject to those filing requirements)</t>
  </si>
  <si>
    <t>Interpretations</t>
  </si>
  <si>
    <t>16 CFR 1.73</t>
  </si>
  <si>
    <t>Requests for interpretations</t>
  </si>
  <si>
    <r>
      <t xml:space="preserve">Comments not taken unless rulemaking initiated with notice published in </t>
    </r>
    <r>
      <rPr>
        <i/>
        <sz val="10"/>
        <color rgb="FF000000"/>
        <rFont val="Cambria"/>
        <family val="1"/>
        <scheme val="major"/>
      </rPr>
      <t>Federal Register</t>
    </r>
  </si>
  <si>
    <t>All other FTC authorities</t>
  </si>
  <si>
    <t>Any trade regulation rule</t>
  </si>
  <si>
    <t>Trade Regulation Rules under FTC Act 18(a)(1)(b)</t>
  </si>
  <si>
    <t>State reasonable grounds</t>
  </si>
  <si>
    <t>16 CFR § 1.7-1.20 (1981)</t>
  </si>
  <si>
    <t>16 CFR 1.21-1.26 (1967)</t>
  </si>
  <si>
    <t>Any non-trade regulation rule (including exemptions)</t>
  </si>
  <si>
    <r>
      <t xml:space="preserve">If petition is found insufficient to warrant commencement of rulemaking, petitioner </t>
    </r>
    <r>
      <rPr>
        <i/>
        <sz val="10"/>
        <color rgb="FF000000"/>
        <rFont val="Cambria"/>
        <family val="1"/>
        <scheme val="major"/>
      </rPr>
      <t>may</t>
    </r>
    <r>
      <rPr>
        <sz val="10"/>
        <color rgb="FF000000"/>
        <rFont val="Cambria"/>
        <family val="1"/>
        <scheme val="major"/>
      </rPr>
      <t xml:space="preserve"> be given opportunity to submit additional data</t>
    </r>
  </si>
  <si>
    <r>
      <t xml:space="preserve">If petition is found insufficient to warrant commencement of rulemaking, petitioner </t>
    </r>
    <r>
      <rPr>
        <i/>
        <sz val="10"/>
        <color rgb="FF000000"/>
        <rFont val="Cambria"/>
        <family val="1"/>
        <scheme val="major"/>
      </rPr>
      <t>will</t>
    </r>
    <r>
      <rPr>
        <sz val="10"/>
        <color rgb="FF000000"/>
        <rFont val="Cambria"/>
        <family val="1"/>
        <scheme val="major"/>
      </rPr>
      <t xml:space="preserve"> be given opportunity to submit additional data</t>
    </r>
  </si>
  <si>
    <t>Any rule in 5 CFR pts 1200-1216</t>
  </si>
  <si>
    <t>No public proceedings held before disposition.</t>
  </si>
  <si>
    <t>May consider new evidence at any time, but repetitious petitions will not be considered</t>
  </si>
  <si>
    <t>File original and seven copies</t>
  </si>
  <si>
    <t>State proposed rule</t>
  </si>
  <si>
    <t>State grounds</t>
  </si>
  <si>
    <t>May conduct hearing</t>
  </si>
  <si>
    <t>May grant, deny, or "make other disposition"</t>
  </si>
  <si>
    <t>29 CFR 102.124-102.125 (1964)</t>
  </si>
  <si>
    <t>File with Secretary</t>
  </si>
  <si>
    <t>Referred to appropriate staff division for recommendation, which is then transmitted to Commission</t>
  </si>
  <si>
    <t>Name, signature, address, phone number, and affiliation</t>
  </si>
  <si>
    <t>Agency acknowledges receipt within 30 days</t>
  </si>
  <si>
    <t>Clearly indicate administrative measure recommended. Give scientific and common name of speices.</t>
  </si>
  <si>
    <t>Detailed narrative justification. Appropriate documentation: bibliographic references, publication reprints, reports, maps.</t>
  </si>
  <si>
    <t>May indicate benefits or adverse effects on species.</t>
  </si>
  <si>
    <t>"To the maximum extent possible," determine within 90 days whether petition "may be warranted."
12 months from filing to find whether petition is warranted</t>
  </si>
  <si>
    <t>May deny species petition, initiate rulemaking, or determine action is warranted but immediately precluded by other priorities; such a determination is reviewed annually.
May "determine how...to proceed" on habitat petition.</t>
  </si>
  <si>
    <t>If species petition is warranted but deferred for lack of resources, annual review.</t>
  </si>
  <si>
    <t>Any petition to add, change, remove species or critical habitat from list.
Note: petitions to designate (as opposed to revise) critical habitat, or to adopt special rules, follow more generic procedures under 5 USC 553.</t>
  </si>
  <si>
    <t>Interior</t>
  </si>
  <si>
    <t>Fish &amp; Wildlife Serv.: Endangered Species Act</t>
  </si>
  <si>
    <t>50 CFR 424.14 (joint regulations with Commerce/NOAA/NMFS)</t>
  </si>
  <si>
    <t>50 CFR 424.14 (joint regulations with Interior/FWS)</t>
  </si>
  <si>
    <t>File with Department</t>
  </si>
  <si>
    <t>Petition to increase rate of attorneys fees</t>
  </si>
  <si>
    <t>Identify rate and applicable proceedings</t>
  </si>
  <si>
    <t>Explain fully the reasons</t>
  </si>
  <si>
    <t>60 days from receipt to initiate rulemaking, deny, or "take other appropriate action"</t>
  </si>
  <si>
    <t>Petition to amend list of genetically engineered plant pests</t>
  </si>
  <si>
    <t>Petitioner may supplement, amend, or withdraw any time</t>
  </si>
  <si>
    <t>Two copies, mailed to Service, dated, and following a prescribed structure</t>
  </si>
  <si>
    <t>If petition does not meet procedural requirements, agency will send notice explaining deficiency</t>
  </si>
  <si>
    <r>
      <t xml:space="preserve">Implies that all petitions are published in </t>
    </r>
    <r>
      <rPr>
        <i/>
        <sz val="10"/>
        <color rgb="FF000000"/>
        <rFont val="Cambria"/>
        <family val="1"/>
        <scheme val="major"/>
      </rPr>
      <t>Federal Register</t>
    </r>
    <r>
      <rPr>
        <sz val="10"/>
        <color rgb="FF000000"/>
        <rFont val="Cambria"/>
        <family val="1"/>
        <scheme val="major"/>
      </rPr>
      <t xml:space="preserve"> as a proposal [not a notice], and comments are solicited.</t>
    </r>
  </si>
  <si>
    <t>180 days from receipt to respond</t>
  </si>
  <si>
    <t>Economic Regulatory Admin. Nat'l Office</t>
  </si>
  <si>
    <t>10 CFR 205.12(a)(1)</t>
  </si>
  <si>
    <t>Provides address for filing petitions, but no further procedures</t>
  </si>
  <si>
    <t>General service lamps</t>
  </si>
  <si>
    <t>10 CFR 430.35</t>
  </si>
  <si>
    <t>Evidence of availability or sales</t>
  </si>
  <si>
    <t>Petitions for standards for lamp shapes or bases</t>
  </si>
  <si>
    <t>Nat'l Credit Union Admin.</t>
  </si>
  <si>
    <t>12 CFR 704.12, 791.8</t>
  </si>
  <si>
    <t>Full explanation of request service</t>
  </si>
  <si>
    <t>Any rule, including requests for credit unions to provide services</t>
  </si>
  <si>
    <t xml:space="preserve">Mail to Secretary </t>
  </si>
  <si>
    <t>Potential petitioners encouraged to seek advisory opinion from General Counsel on whether service is already covered</t>
  </si>
  <si>
    <t>Admin. "will request public comments or otherwise act"</t>
  </si>
  <si>
    <t>Admin. will act "within a reasonable period of time"</t>
  </si>
  <si>
    <t>Any FAA regulation in CFR tit. 14
(Certain petitions for emissions standards actually must be filed with EPA, see 14 CFR 34.7)</t>
  </si>
  <si>
    <t>Submit in duplicate to Office of Commercial Space Transp. &amp; Docket Operations</t>
  </si>
  <si>
    <t>Any facts, views, data available to petitioner in support</t>
  </si>
  <si>
    <t>14 CFR 404.3-404.5 (1988)</t>
  </si>
  <si>
    <r>
      <t xml:space="preserve">May publish in </t>
    </r>
    <r>
      <rPr>
        <i/>
        <sz val="10"/>
        <color rgb="FF000000"/>
        <rFont val="Cambria"/>
        <family val="1"/>
        <scheme val="major"/>
      </rPr>
      <t>Federal Register</t>
    </r>
    <r>
      <rPr>
        <sz val="10"/>
        <color rgb="FF000000"/>
        <rFont val="Cambria"/>
        <family val="1"/>
        <scheme val="major"/>
      </rPr>
      <t>, but no public proceeding is held before disposition.</t>
    </r>
  </si>
  <si>
    <t>Public interest, danger to public health, safety, property, national security, or foreign policy interest</t>
  </si>
  <si>
    <t>Any rule under section 201 of the Drug Enforcement Act</t>
  </si>
  <si>
    <t>In quintuplicate, mailed to DEA, and following a specified format</t>
  </si>
  <si>
    <t>Form of proposed rule</t>
  </si>
  <si>
    <t>Grounds, with reasonably concise statement and summary of relevant medical or scientific evidence</t>
  </si>
  <si>
    <t>Within a "reasonable period," DEA will acknowledge receipt or give reasons for non-acceptance (allowing the petitioner to amend and resubmit), or deny for insufficient justification</t>
  </si>
  <si>
    <t>DEA requests a scientific and medical evaluation from the Secretary, whose recommendations are binding</t>
  </si>
  <si>
    <t>21 CFR 1308.43 (1973); see also 21 CFR 1310.02(d)-(g)</t>
  </si>
  <si>
    <t>(Agency must respond to petitions under the National Manufactured Housing Construction and Safety Standards Act within 180 days, see 24 CFR 3282.101)</t>
  </si>
  <si>
    <t xml:space="preserve">26 CFR 601.601(c) </t>
  </si>
  <si>
    <t>OSHA: Potential Occupational Carcinogens</t>
  </si>
  <si>
    <t>Amendment to 29  CFR pt 1990</t>
  </si>
  <si>
    <t>Substantial new issues or evidence</t>
  </si>
  <si>
    <t>90 days "or as soon thereafter as possible" from receipt to respond</t>
  </si>
  <si>
    <t>29 CFR 1990.106 (1980)</t>
  </si>
  <si>
    <t>OSMRE: Coal mines in Alaska</t>
  </si>
  <si>
    <t>30 CFR 716.6</t>
  </si>
  <si>
    <t>Petition to modify applicability of performance standard to Alaskan coal mine</t>
  </si>
  <si>
    <t>In writing, but no particular form required</t>
  </si>
  <si>
    <t>Clearly identify alternative methods to protect environment, health, and safety</t>
  </si>
  <si>
    <t>Full description of impacts on mining, environment, health, and safety</t>
  </si>
  <si>
    <t>In writing</t>
  </si>
  <si>
    <t>Clean Air Act: Chemical Accident Prevention</t>
  </si>
  <si>
    <t>40 CFR 68.120</t>
  </si>
  <si>
    <t>Petition to modify list of regulated substances</t>
  </si>
  <si>
    <t>46 CFR 502.51</t>
  </si>
  <si>
    <t>Any facts, views, data deemed relevant by petitioner</t>
  </si>
  <si>
    <t>General Counsel and Office of Engineering &amp; Technology each authorized to dismiss or deny petitions that are repetitive, moot, or otherwise plainly do not warrant consideration (47 CFR 0.241, 0.251)</t>
  </si>
  <si>
    <t>Referred to head of responsible office</t>
  </si>
  <si>
    <t>Petitions are referred to head of responsible office
General Counsel has authority to respond to petitions (49 CFR 1.27)</t>
  </si>
  <si>
    <t>No public proceeding is held directly on a petition before disposition
General Counsel maintains publicly accessible dockets on all petitions (49 CFR 5.7)</t>
  </si>
  <si>
    <t>49 CFR §§ 106.95-106.130 (2005); see also 49 CFR 190.331 (1980)</t>
  </si>
  <si>
    <t>49 CFR § 211.7-211.13</t>
  </si>
  <si>
    <t>6 months from receipt to respond; if granted, 12 months from receipt to complete rulemaking</t>
  </si>
  <si>
    <t>See 49 CFR 211.29-211.31 on petitions for reconsideration of final rule</t>
  </si>
  <si>
    <t>Internal Review &amp; Reconsideration</t>
  </si>
  <si>
    <t>49 CFR § 552.1-552.10 (1995)</t>
  </si>
  <si>
    <t>See 49 CFR 552.13 on petitions for expedited rulemaking on certain test procedures</t>
  </si>
  <si>
    <t>May detail environmental, energy, or small business considerations</t>
  </si>
  <si>
    <t>In rail cases, Board will respond in 120 days.</t>
  </si>
  <si>
    <t>49 CFR 1110.2 (1982)</t>
  </si>
  <si>
    <t xml:space="preserve">Envtl. Prot. Agency (EPA) </t>
  </si>
  <si>
    <t xml:space="preserve">Federal Commc'n Comm'n (FCC) </t>
  </si>
  <si>
    <t>Federal Election Comm'n (FEC)</t>
  </si>
  <si>
    <t>Federal Energy Regulatory Comm'n (FERC)</t>
  </si>
  <si>
    <t xml:space="preserve">Federal Trade Comm'n (FTC) </t>
  </si>
  <si>
    <t>Health &amp; Human Services (HHS)</t>
  </si>
  <si>
    <t xml:space="preserve">Health &amp; Human Services (HHS) </t>
  </si>
  <si>
    <t>Food &amp; Drug Admin. (FDA)</t>
  </si>
  <si>
    <t>FDA: Color Additive, Food Additive, New Drug Petitions</t>
  </si>
  <si>
    <t>Nat'l Oceanic &amp; Atmospheric Admin. (NOAA)</t>
  </si>
  <si>
    <t>NOAA (Nat'l Marine Fisheries Serv.):  Endangered Species Act</t>
  </si>
  <si>
    <t>Fed. Emergency Mgmt. Agency (FEMA)</t>
  </si>
  <si>
    <t>Housing &amp; Urban Dev. (HUD)</t>
  </si>
  <si>
    <t>Office of Surface Mining Reclamation &amp; Enforcement (OSMRE)</t>
  </si>
  <si>
    <t>Occupational Safety &amp; Health Admin. (OSHA)</t>
  </si>
  <si>
    <t>Nuclear Regulatory Comm'n (NRC)</t>
  </si>
  <si>
    <t>Securities &amp; Exchange Comm'n (SEC)</t>
  </si>
  <si>
    <t>Transp. (DOT)</t>
  </si>
  <si>
    <t>Federal Aviation Admin. (FAA)</t>
  </si>
  <si>
    <t>FAA: Commercial Space Transportation</t>
  </si>
  <si>
    <t>Federal Motor Carrier Safety Admin. (FMCSA)</t>
  </si>
  <si>
    <t>Federal Railroad Admin. (FRA)</t>
  </si>
  <si>
    <t>Federal Transit Admin. (FTA)</t>
  </si>
  <si>
    <t>Nat'l Highway Traffice Safety Admin. (NHTSA)</t>
  </si>
  <si>
    <t>Pipeline &amp; Hazardous Materials Safety Admin. (PHMSA)</t>
  </si>
  <si>
    <t>Surface Transp. Bd. (STB)</t>
  </si>
  <si>
    <t>Alcohol &amp; Tobacco Tax &amp; Trade Bureau (TTB)</t>
  </si>
  <si>
    <t>TBB: Viticulture Area Petitions</t>
  </si>
  <si>
    <t>Internal Revenue Serv. (IRS)</t>
  </si>
  <si>
    <t>Agric. (USDA)</t>
  </si>
  <si>
    <t>Veterans Affairs (VA)</t>
  </si>
  <si>
    <t>Animal &amp; Plant Health Inspection Serv. (APHIS): Genetically Engineered Pests</t>
  </si>
  <si>
    <t>Food Safety &amp; Inspection Serv. (FSIS)</t>
  </si>
  <si>
    <t>7 CFR 340.5 (1987)</t>
  </si>
  <si>
    <t>7 CFR 1.187</t>
  </si>
  <si>
    <t>Defense (DOD)</t>
  </si>
  <si>
    <t>Federal Maritime Comm'n</t>
  </si>
  <si>
    <t>General Serv. Admin. (GSA)</t>
  </si>
  <si>
    <t>Centers for Medicare &amp; Medicaid</t>
  </si>
  <si>
    <t>Customs &amp; Border Prot.</t>
  </si>
  <si>
    <t>Immigration &amp; Customs Enforcement</t>
  </si>
  <si>
    <t>U.S. Patent &amp; Trademark Office</t>
  </si>
  <si>
    <r>
      <rPr>
        <b/>
        <sz val="10"/>
        <color rgb="FFFF0000"/>
        <rFont val="Cambria"/>
        <scheme val="major"/>
      </rPr>
      <t xml:space="preserve">No general procedures </t>
    </r>
    <r>
      <rPr>
        <sz val="10"/>
        <color rgb="FF000000"/>
        <rFont val="Cambria"/>
        <family val="1"/>
        <scheme val="major"/>
      </rPr>
      <t>(besides on ESA petitions, below).</t>
    </r>
  </si>
  <si>
    <r>
      <rPr>
        <b/>
        <sz val="10"/>
        <color rgb="FFFF0000"/>
        <rFont val="Cambria"/>
        <scheme val="major"/>
      </rPr>
      <t>No general procedures</t>
    </r>
    <r>
      <rPr>
        <sz val="10"/>
        <color rgb="FF000000"/>
        <rFont val="Cambria"/>
        <family val="1"/>
        <scheme val="major"/>
      </rPr>
      <t xml:space="preserve"> (to be proposed, RIN 
1601-AA56)</t>
    </r>
  </si>
  <si>
    <t>Transp. Security Admin.</t>
  </si>
  <si>
    <t>Bureau of Alcohol, Tobacco, Firearms &amp; Explosives</t>
  </si>
  <si>
    <t>Drug Enforcement Agency (DEA)</t>
  </si>
  <si>
    <r>
      <t xml:space="preserve">No general procedures </t>
    </r>
    <r>
      <rPr>
        <sz val="10"/>
        <rFont val="Cambria"/>
        <scheme val="major"/>
      </rPr>
      <t>(besides below).</t>
    </r>
  </si>
  <si>
    <t>DEA: Schedule of Controlled Substances</t>
  </si>
  <si>
    <t>Federal Bureau of Prisons</t>
  </si>
  <si>
    <t>U.S. Parole Comm'n</t>
  </si>
  <si>
    <t>Mine Safety &amp; Health Admin.</t>
  </si>
  <si>
    <t>Office of Comptroller of Currency</t>
  </si>
  <si>
    <t>Int'l Trade Comm'n</t>
  </si>
  <si>
    <t>Nat'l Archives &amp; Records Admin.</t>
  </si>
  <si>
    <t>Postal Regulatory Comm'n</t>
  </si>
  <si>
    <t>Small Business Admin.</t>
  </si>
  <si>
    <t>Social Security Admin.</t>
  </si>
  <si>
    <t>State Dept.</t>
  </si>
  <si>
    <t>&lt;general&gt;</t>
  </si>
  <si>
    <t>Office of Personnel Mgmt.</t>
  </si>
  <si>
    <t>Employee Benefits Security Admin.</t>
  </si>
  <si>
    <t>Federal Deposit Insurance Corp.</t>
  </si>
  <si>
    <t>Federal Reserve Sys.</t>
  </si>
  <si>
    <t>16 CFR §§ 1051.1-1051.11 (1983, amended 1999)
Regulations cross-reference to other procedures for special product categories, but explain general petition procedures still apply</t>
  </si>
  <si>
    <t>Children &amp; Families Admin.</t>
  </si>
  <si>
    <r>
      <t xml:space="preserve">&lt;general&gt; (including Office of the </t>
    </r>
    <r>
      <rPr>
        <i/>
        <sz val="10"/>
        <color rgb="FF000000"/>
        <rFont val="Cambria"/>
        <family val="1"/>
        <scheme val="major"/>
      </rPr>
      <t>Federal Register</t>
    </r>
    <r>
      <rPr>
        <sz val="10"/>
        <color rgb="FF000000"/>
        <rFont val="Cambria"/>
        <family val="1"/>
        <scheme val="major"/>
      </rPr>
      <t>)</t>
    </r>
  </si>
  <si>
    <t>"File with" the authorized official</t>
  </si>
  <si>
    <t>Mail to General Counsel</t>
  </si>
  <si>
    <t>Submit in writing Secretary
Clearly identify document as "petition," and date</t>
  </si>
  <si>
    <t>Mail to Secretary or file in person.
Must be in English.
Typewritten petitions, submitted in quintuplicate, labeled with the heading "petition," are preferred by not required</t>
  </si>
  <si>
    <t>Mail to Labeling Program Manager
Regulations require section headings and signed certification</t>
  </si>
  <si>
    <t>Must identify document as a "petition" and mail to General Counsel</t>
  </si>
  <si>
    <r>
      <t xml:space="preserve">"Shall be verified"
</t>
    </r>
    <r>
      <rPr>
        <b/>
        <sz val="10"/>
        <color rgb="FF0000FF"/>
        <rFont val="Cambria"/>
        <scheme val="major"/>
      </rPr>
      <t>$241 filing fee</t>
    </r>
  </si>
  <si>
    <r>
      <t xml:space="preserve">72 Fed. Reg. 2167 (2007)
</t>
    </r>
    <r>
      <rPr>
        <b/>
        <sz val="10"/>
        <color rgb="FF0000FF"/>
        <rFont val="Cambria"/>
        <scheme val="major"/>
      </rPr>
      <t>(partly contradicts regulations)</t>
    </r>
  </si>
  <si>
    <r>
      <t xml:space="preserve">By </t>
    </r>
    <r>
      <rPr>
        <b/>
        <sz val="10"/>
        <color rgb="FF0000FF"/>
        <rFont val="Cambria"/>
        <scheme val="major"/>
      </rPr>
      <t>certified mail</t>
    </r>
    <r>
      <rPr>
        <sz val="10"/>
        <color rgb="FF000000"/>
        <rFont val="Cambria"/>
        <family val="1"/>
        <scheme val="major"/>
      </rPr>
      <t xml:space="preserve"> to the Admin.</t>
    </r>
  </si>
  <si>
    <r>
      <t xml:space="preserve">Submit electronically (not further specified), or mail to Sec'y in duplicate (in which case, detailed formatting requirements under 47 CFR 1.49, 1.419 apply)
</t>
    </r>
    <r>
      <rPr>
        <b/>
        <sz val="10"/>
        <color rgb="FF0000FF"/>
        <rFont val="Cambria"/>
        <scheme val="major"/>
      </rPr>
      <t>Certain petitions must also be served on affected licensees</t>
    </r>
    <r>
      <rPr>
        <sz val="10"/>
        <color rgb="FF000000"/>
        <rFont val="Cambria"/>
        <family val="1"/>
        <scheme val="major"/>
      </rPr>
      <t xml:space="preserve"> </t>
    </r>
  </si>
  <si>
    <t>File in writing with Secretary</t>
  </si>
  <si>
    <t>Submit in writing to Secretary</t>
  </si>
  <si>
    <r>
      <t xml:space="preserve">Through </t>
    </r>
    <r>
      <rPr>
        <b/>
        <sz val="10"/>
        <color rgb="FF0000FF"/>
        <rFont val="Cambria"/>
        <scheme val="major"/>
      </rPr>
      <t>regulations.gov</t>
    </r>
    <r>
      <rPr>
        <sz val="10"/>
        <color rgb="FF000000"/>
        <rFont val="Cambria"/>
        <family val="1"/>
        <scheme val="major"/>
      </rPr>
      <t xml:space="preserve"> (Docket FDA-2013-S-0610), or else two copies mailed.
</t>
    </r>
    <r>
      <rPr>
        <b/>
        <sz val="10"/>
        <color rgb="FF0000FF"/>
        <rFont val="Cambria"/>
        <scheme val="major"/>
      </rPr>
      <t>Precise format required</t>
    </r>
    <r>
      <rPr>
        <sz val="10"/>
        <color rgb="FF000000"/>
        <rFont val="Cambria"/>
        <family val="1"/>
        <scheme val="major"/>
      </rPr>
      <t>, including document and section headings</t>
    </r>
  </si>
  <si>
    <t>Mail to Rules Docket Clerk, identify as a "petition."</t>
  </si>
  <si>
    <t>Submit in writing to Secretary
Clearly identify document as "petition," and date</t>
  </si>
  <si>
    <t>In writing, mail to Asst. Sec'y</t>
  </si>
  <si>
    <t>Mail to Clerk of Board</t>
  </si>
  <si>
    <r>
      <rPr>
        <b/>
        <sz val="10"/>
        <color rgb="FF0000FF"/>
        <rFont val="Cambria"/>
        <scheme val="major"/>
      </rPr>
      <t>E-mail where practicable</t>
    </r>
    <r>
      <rPr>
        <sz val="10"/>
        <color rgb="FF000000"/>
        <rFont val="Cambria"/>
        <family val="1"/>
        <scheme val="major"/>
      </rPr>
      <t>; otherwise, mail, fax, or hand deliver, Attn: Rulemakings &amp; Adjudications</t>
    </r>
  </si>
  <si>
    <r>
      <t xml:space="preserve">Through </t>
    </r>
    <r>
      <rPr>
        <b/>
        <sz val="10"/>
        <color rgb="FF0000FF"/>
        <rFont val="Cambria"/>
        <scheme val="major"/>
      </rPr>
      <t>regulations.gov</t>
    </r>
    <r>
      <rPr>
        <sz val="10"/>
        <color rgb="FF000000"/>
        <rFont val="Cambria"/>
        <family val="1"/>
        <scheme val="major"/>
      </rPr>
      <t xml:space="preserve"> or by mail to Docket Operations (and also, if under pt.139, to airport field office)</t>
    </r>
  </si>
  <si>
    <t>Submit in duplicate to Admin.
Petitions for reconsideration must be in English (and in quintiplicate)</t>
  </si>
  <si>
    <t>Submit in duplicate to Admin.
Petitions for reconsideration must be in English</t>
  </si>
  <si>
    <r>
      <t xml:space="preserve">Submit </t>
    </r>
    <r>
      <rPr>
        <b/>
        <sz val="10"/>
        <color rgb="FF0000FF"/>
        <rFont val="Cambria"/>
        <scheme val="major"/>
      </rPr>
      <t>15 copies (if possible)</t>
    </r>
    <r>
      <rPr>
        <sz val="10"/>
        <color rgb="FF000000"/>
        <rFont val="Cambria"/>
        <family val="1"/>
        <scheme val="major"/>
      </rPr>
      <t xml:space="preserve"> to Section of Admin.</t>
    </r>
  </si>
  <si>
    <t>Mail to Commissioner</t>
  </si>
  <si>
    <r>
      <t xml:space="preserve">Any FTA rule or waiver
</t>
    </r>
    <r>
      <rPr>
        <b/>
        <sz val="10"/>
        <color rgb="FF0000FF"/>
        <rFont val="Cambria"/>
        <scheme val="major"/>
      </rPr>
      <t>Will not consider repetitious petitions</t>
    </r>
  </si>
  <si>
    <t>Petitions for rules to eliminate requirements for commercial space launch</t>
  </si>
  <si>
    <r>
      <t xml:space="preserve">Petitions for rulemaking under 10 CFR pt 110. </t>
    </r>
    <r>
      <rPr>
        <b/>
        <sz val="10"/>
        <color rgb="FF0000FF"/>
        <rFont val="Cambria"/>
        <scheme val="major"/>
      </rPr>
      <t>Implies that petition can include military or foreign affairs matters.</t>
    </r>
  </si>
  <si>
    <r>
      <t xml:space="preserve">Any rule.
24 CFR 10.18 specifies that </t>
    </r>
    <r>
      <rPr>
        <b/>
        <sz val="10"/>
        <color rgb="FF0000FF"/>
        <rFont val="Cambria"/>
        <scheme val="major"/>
      </rPr>
      <t>petitions for reconsideration of a final rule will be treated as regular petitions</t>
    </r>
    <r>
      <rPr>
        <sz val="10"/>
        <color rgb="FF000000"/>
        <rFont val="Cambria"/>
        <family val="1"/>
        <scheme val="major"/>
      </rPr>
      <t xml:space="preserve"> for rulemaking (but see 24 CFR 3282.111)</t>
    </r>
  </si>
  <si>
    <r>
      <t xml:space="preserve">"Citizen petitions," </t>
    </r>
    <r>
      <rPr>
        <b/>
        <sz val="10"/>
        <color rgb="FF0000FF"/>
        <rFont val="Cambria"/>
        <scheme val="major"/>
      </rPr>
      <t>including those submitted by non-U.S. citizens</t>
    </r>
  </si>
  <si>
    <r>
      <t xml:space="preserve">Any rule to implement, </t>
    </r>
    <r>
      <rPr>
        <b/>
        <sz val="10"/>
        <color rgb="FF0000FF"/>
        <rFont val="Cambria"/>
        <scheme val="major"/>
      </rPr>
      <t>interpret</t>
    </r>
    <r>
      <rPr>
        <sz val="10"/>
        <color rgb="FF000000"/>
        <rFont val="Cambria"/>
        <family val="1"/>
        <scheme val="major"/>
      </rPr>
      <t>, or prescribe</t>
    </r>
  </si>
  <si>
    <r>
      <t xml:space="preserve">Petitions for any FSIS regulation, or </t>
    </r>
    <r>
      <rPr>
        <b/>
        <sz val="10"/>
        <color rgb="FF0000FF"/>
        <rFont val="Cambria"/>
        <scheme val="major"/>
      </rPr>
      <t>any interpretive document</t>
    </r>
    <r>
      <rPr>
        <sz val="10"/>
        <color rgb="FF000000"/>
        <rFont val="Cambria"/>
        <family val="1"/>
        <scheme val="major"/>
      </rPr>
      <t xml:space="preserve">. 
</t>
    </r>
    <r>
      <rPr>
        <b/>
        <sz val="10"/>
        <color rgb="FF0000FF"/>
        <rFont val="Cambria"/>
        <scheme val="major"/>
      </rPr>
      <t>Excludes requests for agency action made during comments on other petitions</t>
    </r>
  </si>
  <si>
    <t>Indicate how petitioner's interests will be affected</t>
  </si>
  <si>
    <t>Name, adress, and phone number, and  e-mail (if available)</t>
  </si>
  <si>
    <r>
      <t xml:space="preserve">Each substance must be submitted in </t>
    </r>
    <r>
      <rPr>
        <b/>
        <sz val="10"/>
        <color rgb="FF0000FF"/>
        <rFont val="Cambria"/>
        <scheme val="major"/>
      </rPr>
      <t>separate petition</t>
    </r>
    <r>
      <rPr>
        <sz val="10"/>
        <color rgb="FF000000"/>
        <rFont val="Cambria"/>
        <family val="1"/>
        <scheme val="major"/>
      </rPr>
      <t>.</t>
    </r>
  </si>
  <si>
    <r>
      <t xml:space="preserve">Indicate targeted product or type of rule sought.
Must explicitly request rulemaking and </t>
    </r>
    <r>
      <rPr>
        <b/>
        <sz val="10"/>
        <color rgb="FF0000FF"/>
        <rFont val="Cambria"/>
        <scheme val="major"/>
      </rPr>
      <t>briefly describe substance of proposed rule; general requests for action are insufficient</t>
    </r>
    <r>
      <rPr>
        <sz val="10"/>
        <color rgb="FF000000"/>
        <rFont val="Cambria"/>
        <family val="1"/>
        <scheme val="major"/>
      </rPr>
      <t>.</t>
    </r>
  </si>
  <si>
    <r>
      <t xml:space="preserve">Describe terms with particularity.
</t>
    </r>
    <r>
      <rPr>
        <b/>
        <sz val="10"/>
        <color rgb="FF0000FF"/>
        <rFont val="Cambria"/>
        <scheme val="major"/>
      </rPr>
      <t>Explain why interpretive ruling or adjudication not more appropriate.</t>
    </r>
  </si>
  <si>
    <r>
      <t xml:space="preserve">Text or substance of proposed rule
</t>
    </r>
    <r>
      <rPr>
        <b/>
        <sz val="10"/>
        <color rgb="FF0000FF"/>
        <rFont val="Cambria"/>
        <scheme val="major"/>
      </rPr>
      <t xml:space="preserve">Include a summary for potential publication in </t>
    </r>
    <r>
      <rPr>
        <b/>
        <i/>
        <sz val="10"/>
        <color rgb="FF0000FF"/>
        <rFont val="Cambria"/>
        <scheme val="major"/>
      </rPr>
      <t>Federal Register</t>
    </r>
  </si>
  <si>
    <t>Petitioners seeking exemptions must still label product while petition is pending</t>
  </si>
  <si>
    <r>
      <t xml:space="preserve">Full statement of factual grounds. </t>
    </r>
    <r>
      <rPr>
        <b/>
        <sz val="10"/>
        <color rgb="FF0000FF"/>
        <rFont val="Cambria"/>
        <scheme val="major"/>
      </rPr>
      <t>Include copies of literature or data relied upon, as well as unfavorable information (unclear if required or recommended).</t>
    </r>
    <r>
      <rPr>
        <sz val="10"/>
        <color rgb="FF000000"/>
        <rFont val="Cambria"/>
        <family val="1"/>
        <scheme val="major"/>
      </rPr>
      <t xml:space="preserve"> </t>
    </r>
  </si>
  <si>
    <r>
      <t xml:space="preserve">All relevant information, including unfavorable. </t>
    </r>
    <r>
      <rPr>
        <b/>
        <sz val="10"/>
        <color rgb="FF0000FF"/>
        <rFont val="Cambria"/>
        <scheme val="major"/>
      </rPr>
      <t>Include in full (not by incorporation).</t>
    </r>
    <r>
      <rPr>
        <sz val="10"/>
        <color rgb="FF000000"/>
        <rFont val="Cambria"/>
        <family val="1"/>
        <scheme val="major"/>
      </rPr>
      <t xml:space="preserve"> Recommends professional presentation of any original research.</t>
    </r>
  </si>
  <si>
    <r>
      <rPr>
        <b/>
        <sz val="10"/>
        <color rgb="FF0000FF"/>
        <rFont val="Cambria"/>
        <scheme val="major"/>
      </rPr>
      <t>Facts, which may include personal experience</t>
    </r>
    <r>
      <rPr>
        <sz val="10"/>
        <color rgb="FF000000"/>
        <rFont val="Cambria"/>
        <family val="1"/>
        <scheme val="major"/>
      </rPr>
      <t>, medical, engineering, or injury data, or research studies.
As much information as possible is recommended, including describing the specific risk, justifying a ban versus a standard.</t>
    </r>
  </si>
  <si>
    <t>Any information and arguments available to petitioner in support</t>
  </si>
  <si>
    <t>Any information and arguments available in support.
Petitions for reconsideration must explain why facts were not previously presented</t>
  </si>
  <si>
    <t>If impact substantial and data is available to petitioner, agency may ask for analyses of costs, benefits, federalism, small entity impact, paperwork burden, or environmental impact.</t>
  </si>
  <si>
    <r>
      <t xml:space="preserve">If General Counsel and Secretary determine a request involves products outside CPSC's jurisdiction, they will, if appropriate, forward the document to other agencies (and notify petitioner).
</t>
    </r>
    <r>
      <rPr>
        <b/>
        <sz val="10"/>
        <color rgb="FF0000FF"/>
        <rFont val="Cambria"/>
        <scheme val="major"/>
      </rPr>
      <t>Documents determined not to be petitions are still evaluated for staff action; would-be petitioner is notified of how document is being treated, and how to resubmit as a petition.</t>
    </r>
  </si>
  <si>
    <t>Commission may treat a document that fails to conform to content requirements as a basis for sua sponte rulemaking (without following procedures for petition review). General Counsel may also choose to notify petitioner of any deficiency.</t>
  </si>
  <si>
    <t>It is petitioner's duty to keep apprised of status; information is avaiable from Secretary on request.
Secretary will send petitioner a copy of the staff briefing package at same time as the package is transmitted to Commissioners for decision</t>
  </si>
  <si>
    <r>
      <t xml:space="preserve">Agency first publishes in </t>
    </r>
    <r>
      <rPr>
        <b/>
        <i/>
        <sz val="10"/>
        <color rgb="FF0000FF"/>
        <rFont val="Cambria"/>
        <scheme val="major"/>
      </rPr>
      <t>Federal Register</t>
    </r>
    <r>
      <rPr>
        <b/>
        <sz val="10"/>
        <color rgb="FF0000FF"/>
        <rFont val="Cambria"/>
        <scheme val="major"/>
      </rPr>
      <t xml:space="preserve"> a "tentative decision" to grant (ANPR or NPR) or deny, and solicits comments. [Even denials get public comment before being finalized]</t>
    </r>
  </si>
  <si>
    <r>
      <t xml:space="preserve">Docketed petitions available on agency website.  Public comments may be requested by </t>
    </r>
    <r>
      <rPr>
        <b/>
        <i/>
        <sz val="10"/>
        <color rgb="FF0000FF"/>
        <rFont val="Cambria"/>
        <scheme val="major"/>
      </rPr>
      <t>Federal Register</t>
    </r>
    <r>
      <rPr>
        <b/>
        <sz val="10"/>
        <color rgb="FF0000FF"/>
        <rFont val="Cambria"/>
        <scheme val="major"/>
      </rPr>
      <t xml:space="preserve"> notice.</t>
    </r>
  </si>
  <si>
    <r>
      <t xml:space="preserve">Petition should indicate whether petitioner desires public hearing.
Petitions with "reasonable basis" published in </t>
    </r>
    <r>
      <rPr>
        <b/>
        <i/>
        <sz val="10"/>
        <color rgb="FF0000FF"/>
        <rFont val="Cambria"/>
        <scheme val="major"/>
      </rPr>
      <t>Federal Register</t>
    </r>
    <r>
      <rPr>
        <b/>
        <sz val="10"/>
        <color rgb="FF0000FF"/>
        <rFont val="Cambria"/>
        <scheme val="major"/>
      </rPr>
      <t xml:space="preserve"> for comments.</t>
    </r>
  </si>
  <si>
    <r>
      <t xml:space="preserve">Comments allowed. FDA may issue </t>
    </r>
    <r>
      <rPr>
        <i/>
        <sz val="10"/>
        <color rgb="FF000000"/>
        <rFont val="Cambria"/>
        <family val="1"/>
        <scheme val="major"/>
      </rPr>
      <t xml:space="preserve">Federal Register </t>
    </r>
    <r>
      <rPr>
        <sz val="10"/>
        <color rgb="FF000000"/>
        <rFont val="Cambria"/>
        <family val="1"/>
        <scheme val="major"/>
      </rPr>
      <t xml:space="preserve">notice or hold other public proceedings.
 </t>
    </r>
    <r>
      <rPr>
        <b/>
        <sz val="10"/>
        <color rgb="FF0000FF"/>
        <rFont val="Cambria"/>
        <scheme val="major"/>
      </rPr>
      <t>Alternate requests must be submitted as separate petitions, not as comments.</t>
    </r>
  </si>
  <si>
    <r>
      <rPr>
        <b/>
        <sz val="10"/>
        <color rgb="FF0000FF"/>
        <rFont val="Cambria"/>
        <scheme val="major"/>
      </rPr>
      <t>Any person may file statement in support of or in opposition to a petition.</t>
    </r>
    <r>
      <rPr>
        <sz val="10"/>
        <color rgb="FF000000"/>
        <rFont val="Cambria"/>
        <family val="1"/>
        <scheme val="major"/>
      </rPr>
      <t xml:space="preserve">
Commission may conduct investigation or public notice in </t>
    </r>
    <r>
      <rPr>
        <i/>
        <sz val="10"/>
        <color rgb="FF000000"/>
        <rFont val="Cambria"/>
        <family val="1"/>
        <scheme val="major"/>
      </rPr>
      <t>Federal Register</t>
    </r>
    <r>
      <rPr>
        <sz val="10"/>
        <color rgb="FF000000"/>
        <rFont val="Cambria"/>
        <family val="1"/>
        <scheme val="major"/>
      </rPr>
      <t xml:space="preserve"> of informal public hearing</t>
    </r>
  </si>
  <si>
    <r>
      <t xml:space="preserve">Notice in </t>
    </r>
    <r>
      <rPr>
        <b/>
        <i/>
        <sz val="10"/>
        <color rgb="FF0000FF"/>
        <rFont val="Cambria"/>
        <scheme val="major"/>
      </rPr>
      <t>Federal Register</t>
    </r>
    <r>
      <rPr>
        <b/>
        <sz val="10"/>
        <color rgb="FF0000FF"/>
        <rFont val="Cambria"/>
        <scheme val="major"/>
      </rPr>
      <t xml:space="preserve"> sets a time period for comments in support or opposition. May issue ANPR or hold public hearing.
Commission will not consider the merits of the petition before end of comment period.</t>
    </r>
  </si>
  <si>
    <t>Referred to head of responsible office
May consolidate petitions relating to the same rule</t>
  </si>
  <si>
    <r>
      <t xml:space="preserve">Secretary may refer petition to NCI, NIEHS, or NIOSH; </t>
    </r>
    <r>
      <rPr>
        <b/>
        <sz val="10"/>
        <color rgb="FF0000FF"/>
        <rFont val="Cambria"/>
        <scheme val="major"/>
      </rPr>
      <t>appoint an advisory committee</t>
    </r>
    <r>
      <rPr>
        <sz val="10"/>
        <color rgb="FF000000"/>
        <rFont val="Cambria"/>
        <family val="1"/>
        <scheme val="major"/>
      </rPr>
      <t>; deny the petition; or initiate a rulemaking</t>
    </r>
  </si>
  <si>
    <r>
      <t xml:space="preserve">Secretary sends staff briefing package to Commissioners for decision
Grant of petition and initiation of rulemaking does not necessarily mean final rule will be issued.
</t>
    </r>
    <r>
      <rPr>
        <b/>
        <sz val="10"/>
        <color rgb="FF0000FF"/>
        <rFont val="Cambria"/>
        <scheme val="major"/>
      </rPr>
      <t>Denial does not preclude Commission from considering the matter in another context.</t>
    </r>
  </si>
  <si>
    <r>
      <t xml:space="preserve">180 days from receipt to respond (unless statute sets shorter deadline); one option is a </t>
    </r>
    <r>
      <rPr>
        <b/>
        <sz val="10"/>
        <color rgb="FF0000FF"/>
        <rFont val="Cambria"/>
        <scheme val="major"/>
      </rPr>
      <t>tentative response, indicating need for more time, resources, or information; tentative response may propose new timeline.</t>
    </r>
  </si>
  <si>
    <t>Agency must grant upon certain evidence of availability and energy savings</t>
  </si>
  <si>
    <t>Upon denial by Director (including lack of response or notice that no decision can be made), petitioner can seek review of Secretary</t>
  </si>
  <si>
    <r>
      <rPr>
        <b/>
        <sz val="10"/>
        <color rgb="FF0000FF"/>
        <rFont val="Cambria"/>
        <scheme val="major"/>
      </rPr>
      <t>An interested person may request reconsideration within 30 days of a decision on a petition.</t>
    </r>
    <r>
      <rPr>
        <sz val="10"/>
        <color rgb="FF000000"/>
        <rFont val="Cambria"/>
        <family val="1"/>
        <scheme val="major"/>
      </rPr>
      <t xml:space="preserve"> Procedure explained in 21 CFR 10.33</t>
    </r>
  </si>
  <si>
    <t>Online Submissions</t>
  </si>
  <si>
    <t>http://www.fsis.usda.gov/wps/portal/fsis/topics/regulations/petitions</t>
  </si>
  <si>
    <t>Link to regulations</t>
  </si>
  <si>
    <t>No</t>
  </si>
  <si>
    <t>http://www.ams.usda.gov/AMSv1.0/NOPFilingaPetition</t>
  </si>
  <si>
    <t>Description and link to guidance (72 FR 2167)</t>
  </si>
  <si>
    <t>By e-mail</t>
  </si>
  <si>
    <t>Some information posted to http://www.ams.usda.gov/AMSv1.0/nop, but original petitions are hard to search for. Comments solicited on NOSB meeting agendas.</t>
  </si>
  <si>
    <t>For ESA, posts pending petitions and findings</t>
  </si>
  <si>
    <t>https://www.ferc.gov/help/processes/flow/rule-petition-text.asp</t>
  </si>
  <si>
    <t>http://www.nrc.gov/about-nrc/regulatory/rulemaking/petition-rule.html</t>
  </si>
  <si>
    <t>Plain language instructions, as well as link to regulations</t>
  </si>
  <si>
    <t>Historical Data</t>
  </si>
  <si>
    <t>Current Data</t>
  </si>
  <si>
    <t>Average Petitions Received Annually</t>
  </si>
  <si>
    <t>Hundred of highly specialized petitions (in 1986)</t>
  </si>
  <si>
    <t>8 (in 1986)</t>
  </si>
  <si>
    <t>5 to 6</t>
  </si>
  <si>
    <t>4 to 6 (in 1986)</t>
  </si>
  <si>
    <t>6 (in 1986)</t>
  </si>
  <si>
    <t>2 to 3</t>
  </si>
  <si>
    <t>In last 9 years, granted 7 (3 final rules), denied 6</t>
  </si>
  <si>
    <t>In last 8 years, granted 20, denied 14</t>
  </si>
  <si>
    <t>In last 9 years, granted 3 (2 final rules), denied 5</t>
  </si>
  <si>
    <t>20 to 25 (in 1986)</t>
  </si>
  <si>
    <t>Hazardous materials: in last 9 years, granted 106 (83 final rules), denied 41
Pipelines: in last 6 years, granted 4 (1 final rule), denied 4</t>
  </si>
  <si>
    <t>Hazardous materials: 20
Pipelines: 2 to 3</t>
  </si>
  <si>
    <t>Saint Lawrence Seaway</t>
  </si>
  <si>
    <t>0 to 1 (only 1 in last 9 years)</t>
  </si>
  <si>
    <t>Only petition in last 9 years was denied</t>
  </si>
  <si>
    <t>In last 9 years, granted 5 (2 final rules), denied 2</t>
  </si>
  <si>
    <t>17* (in 1986)
(*but "most" were state petitions for preemption waivers)</t>
  </si>
  <si>
    <t>11 to 12 (many on testing procdures; about 1 policy-oriented petition per year)</t>
  </si>
  <si>
    <t>In last 9 years, granted 76 (76 final rules), denied 7</t>
  </si>
  <si>
    <t>Over 200 (in 1986, including 100 pesticide tolerance petitions and 100+ RCRA delisting petitions)</t>
  </si>
  <si>
    <t>"No significant experience with petitions"</t>
  </si>
  <si>
    <t>15 (in 1986)</t>
  </si>
  <si>
    <t>In last 9 years, granted 9 (7 final rules), denied 77</t>
  </si>
  <si>
    <t>72 (in 1986, some very specialized)</t>
  </si>
  <si>
    <t>Less than 12 (in 1986)</t>
  </si>
  <si>
    <t>"Very rare"; less than one per year</t>
  </si>
  <si>
    <t>1 to 2 (in 1986)</t>
  </si>
  <si>
    <t>"Limited experience"</t>
  </si>
  <si>
    <t>0 to 1 (3 in last 9 years)</t>
  </si>
  <si>
    <t>In last 9 years, granted 3 (1 final rule)</t>
  </si>
  <si>
    <t>10 to 15 (in 1986, to Federal Housing Admin.)</t>
  </si>
  <si>
    <t>20 species (not necessarily 20 petitions) (from 1994-2006)</t>
  </si>
  <si>
    <t>"Limited experience" with petitions (distinct from requests for guidance)</t>
  </si>
  <si>
    <t>9 to 10 (receveid 21 petitions in 2011 relating to Fukushima Task Force)</t>
  </si>
  <si>
    <t>In last 9 years, granted 22 (1 final rule), denied 32</t>
  </si>
  <si>
    <t>Only petition in last 9 years was granted</t>
  </si>
  <si>
    <t>0 to 1 (Office of Federal Register has received 1 petition ever)</t>
  </si>
  <si>
    <t>Only petition was partly granted (partly denied)</t>
  </si>
  <si>
    <t>16 to 17 (mostly viticulture area designations)</t>
  </si>
  <si>
    <t>In last 9 years, granted 64 (43 final rules), denied 87</t>
  </si>
  <si>
    <t>Less than 10 (in 1986)</t>
  </si>
  <si>
    <t>12 (in 1986, to ATF, which in 2003 split between Treasury &amp; Justice)</t>
  </si>
  <si>
    <t>Organized Public Interest Groups</t>
  </si>
  <si>
    <t>Dispositions</t>
  </si>
  <si>
    <t>Questions and Answers: Review of Allowed and Prohibited Substances in Organic Production and Handling</t>
  </si>
  <si>
    <t>Possibly incomplete data from last decade</t>
  </si>
  <si>
    <r>
      <t xml:space="preserve">Date Range </t>
    </r>
    <r>
      <rPr>
        <sz val="10"/>
        <color rgb="FF000000"/>
        <rFont val="Cambria"/>
        <family val="1"/>
        <scheme val="major"/>
      </rPr>
      <t>for Data on Petitioner IDs</t>
    </r>
  </si>
  <si>
    <t>Animal &amp; Plant Health Inspection Serv. (APHIS)</t>
  </si>
  <si>
    <t>Other Notable Guidance Available Online</t>
  </si>
  <si>
    <t>E-mail</t>
  </si>
  <si>
    <t>Pending and resolved petitions, with comments and responses (though inconsistent chronological order raises questions on completeness)</t>
  </si>
  <si>
    <r>
      <t xml:space="preserve">Beth A. McKew, </t>
    </r>
    <r>
      <rPr>
        <i/>
        <sz val="10"/>
        <rFont val="Cambria"/>
        <family val="1"/>
        <scheme val="major"/>
      </rPr>
      <t>How to Submit a Petition to FSIS</t>
    </r>
    <r>
      <rPr>
        <sz val="10"/>
        <rFont val="Cambria"/>
        <scheme val="major"/>
      </rPr>
      <t>, Small Plant News vol. 6, no. 7 (2014)</t>
    </r>
  </si>
  <si>
    <t>NOAA: Nat'l Marine Fisheries Serv. (NMFS)</t>
  </si>
  <si>
    <t>NOAA/NMFS:  Endangered Species Act</t>
  </si>
  <si>
    <t>Operational Guidelines: Proc. for Dev. of Regs. (1998) [unclear how publicly accessible document is]</t>
  </si>
  <si>
    <t>Explain importance of proposal to promoting established NOAA priorities and to public interest; state resources necessary to develop proposal</t>
  </si>
  <si>
    <t>If agency decides to proceed, notifies petitioner within 120 days of receipt</t>
  </si>
  <si>
    <t>Guidance, but slightly buried in web architecture</t>
  </si>
  <si>
    <t>NOAA: Nat'l Marine Fisheries Serv.</t>
  </si>
  <si>
    <t>http://www.nmfs.noaa.gov/sfa/domes_fish/OperationalGuidelines/OGdevelop_regs.htm</t>
  </si>
  <si>
    <t>Endangered Species Petition Management Guidance (1996) (published jointly with FWS)</t>
  </si>
  <si>
    <t>Endangered Species Petition Management Guidance (1996) (published jointly with NMFS)</t>
  </si>
  <si>
    <t>Description</t>
  </si>
  <si>
    <t>General description; detailed Guidance is slightly buried in web architecture</t>
  </si>
  <si>
    <t>32 currently pending or rejected petitions from last 8 years, covering about 200 species (does not include petitions resulting in final listing)</t>
  </si>
  <si>
    <t>In last 8 years, about 81 species (from about 18 petitions) rejected after 12-month review; about 41 petitioned species are currently proposed or candidates for listing</t>
  </si>
  <si>
    <t>http://www.cpsc.gov/Regulations-Laws--Standards/Rulemaking/Petitions/</t>
  </si>
  <si>
    <t xml:space="preserve">Pending and resolved petitions and denial letters.  Also available on regulations.gov, with comments. </t>
  </si>
  <si>
    <r>
      <t xml:space="preserve">Businesses </t>
    </r>
    <r>
      <rPr>
        <sz val="10"/>
        <color rgb="FF000000"/>
        <rFont val="Cambria"/>
        <family val="1"/>
        <scheme val="major"/>
      </rPr>
      <t>(including sm.biz. &amp; assocs.)</t>
    </r>
  </si>
  <si>
    <t>http://www1.eere.energy.gov/vehiclesandfuels/epact/alt_fuel_petitions.html</t>
  </si>
  <si>
    <t>Description, plus Quesitons and Answers and additional guidance</t>
  </si>
  <si>
    <t>"Open Actions" section on website</t>
  </si>
  <si>
    <t>Some resolved petitions listed under "Other Cross-Cutting Rulemakings" at http://energy.gov/eere/buildings/current-rulemakings-and-notices</t>
  </si>
  <si>
    <t>No specific information or website for general APA-based petitions</t>
  </si>
  <si>
    <t>http://www2.epa.gov/aboutepa/petitions-rulemaking</t>
  </si>
  <si>
    <t>Brief description of right to petition, but not process</t>
  </si>
  <si>
    <t>2008-Sept. 2014</t>
  </si>
  <si>
    <t>2005-2014</t>
  </si>
  <si>
    <t>Toxic Substance Control Act</t>
  </si>
  <si>
    <t>http://www.epa.gov/oppt/chemtest/pubs/sect21.html</t>
  </si>
  <si>
    <t>Brief description</t>
  </si>
  <si>
    <t>Pending and resolved petitions, with responses, at http://www.epa.gov/opptintr/chemtest/pubs/petitions.html</t>
  </si>
  <si>
    <t>Lists some petitions received since 2013, but not comments or disposition, and excludes some petitions under TSCA, petitions for reconsideration, or petitions submitted as comments during another rulemaking</t>
  </si>
  <si>
    <t>2013-Sept. 2014, plus TSCA petitions since 2007</t>
  </si>
  <si>
    <t>http://www.fcc.gov/encyclopedia/rulemaking http://www.fcc.gov/guides/how-comment</t>
  </si>
  <si>
    <t>Yes through http://apps.fcc.gov/ecfs/</t>
  </si>
  <si>
    <t>&lt;general&gt; (including some separate data on TSCA petitions)</t>
  </si>
  <si>
    <t>Local/ Federal/ Tribal Gov't</t>
  </si>
  <si>
    <t>2013-Sept. 2014</t>
  </si>
  <si>
    <r>
      <t xml:space="preserve">Electronic Rulemaking System (http://sers.fec.gov/fosers/), difficult to search for all petitions for rulemaking as a category; docket often includes comments and </t>
    </r>
    <r>
      <rPr>
        <i/>
        <sz val="10"/>
        <color rgb="FF000000"/>
        <rFont val="Cambria"/>
        <family val="1"/>
        <scheme val="major"/>
      </rPr>
      <t>Federal Register</t>
    </r>
    <r>
      <rPr>
        <sz val="10"/>
        <color rgb="FF000000"/>
        <rFont val="Cambria"/>
        <family val="1"/>
        <scheme val="major"/>
      </rPr>
      <t xml:space="preserve"> notices, but disposition not always clear. (Some archived petitions, pre-2010, available at http://www.fec.gov/law/RulemakingArchive.shtml)</t>
    </r>
  </si>
  <si>
    <t>No specific information or docket for general APA-based petitions</t>
  </si>
  <si>
    <t>"Petition for rulemaking" searchable as a category on the electronic docket system.</t>
  </si>
  <si>
    <t>1 to 2</t>
  </si>
  <si>
    <t>Since 1999</t>
  </si>
  <si>
    <t>0 to 1 (only 9 petitions since 1989 listed in e-reading room)</t>
  </si>
  <si>
    <t>Since 1989</t>
  </si>
  <si>
    <t>All petitions and applications listed at http://www.ftc.gov/policy/advocacy/other-applications-petitions-and-requests, a few with comments and dispositions; must manually sort out petitions for rulemaking</t>
  </si>
  <si>
    <t>Can search for all petitions at http://www.fmc.gov/electronic_reading_room/electronic_reading_room_search.aspx?F_DocumentTypes=4, but must manually sort out petitions for rulemaking, document not always downloadable, and disposition not always clear</t>
  </si>
  <si>
    <t>"Very few"; about 10 since 2002</t>
  </si>
  <si>
    <t>Since 2002</t>
  </si>
  <si>
    <t>Staff Operating Manual (1989)</t>
  </si>
  <si>
    <t>Staff Manual sets 90 day target for Bureau to make recommendation to Comm'n</t>
  </si>
  <si>
    <t>Staff Manual identifies criteria: likely to have net public benefits; enforceability, given resources; rulemaking and analytical effort, given resources; need for expeditious response</t>
  </si>
  <si>
    <t>Staff manual, slightly buried in web architecture, is available at http://www.ftc.gov/sites/default/files/attachments/ftc-administrative-staff-manuals/ch07rulemaking.pdf</t>
  </si>
  <si>
    <t>Description, but out of date: implies electronic submission not allowed (last updated 2009)</t>
  </si>
  <si>
    <t>Through regulations.gov</t>
  </si>
  <si>
    <t>http://www.fda.gov/aboutfda/contactfda/commentonregulations/default.htm
Additional guidance on additive petitions: http://www.fda.gov/Food/GuidanceRegulation/GuidanceDocumentsRegulatoryInformation/IngredientsAdditivesGRASPackaging/ucm253328.htm</t>
  </si>
  <si>
    <t>Not beside regulations.gov</t>
  </si>
  <si>
    <r>
      <t xml:space="preserve">Capt. Sandra Selman, </t>
    </r>
    <r>
      <rPr>
        <i/>
        <sz val="10"/>
        <color rgb="FF000000"/>
        <rFont val="Cambria"/>
        <family val="1"/>
        <scheme val="major"/>
      </rPr>
      <t>Petition for Ruelmaking: The Public's Role</t>
    </r>
    <r>
      <rPr>
        <sz val="10"/>
        <color rgb="FF000000"/>
        <rFont val="Cambria"/>
        <family val="1"/>
        <scheme val="major"/>
      </rPr>
      <t>, USCG Proceedings (Winter 2012)</t>
    </r>
  </si>
  <si>
    <r>
      <t xml:space="preserve">By mail.  No prescribed format, but should indicate submission is a petition. (Also see </t>
    </r>
    <r>
      <rPr>
        <i/>
        <sz val="10"/>
        <color rgb="FF000000"/>
        <rFont val="Cambria"/>
        <family val="1"/>
        <scheme val="major"/>
      </rPr>
      <t>USCG Proceedings</t>
    </r>
    <r>
      <rPr>
        <sz val="10"/>
        <color rgb="FF000000"/>
        <rFont val="Cambria"/>
        <family val="1"/>
        <scheme val="major"/>
      </rPr>
      <t>)</t>
    </r>
  </si>
  <si>
    <r>
      <t xml:space="preserve">Despite regulations, </t>
    </r>
    <r>
      <rPr>
        <i/>
        <sz val="10"/>
        <color rgb="FF000000"/>
        <rFont val="Cambria"/>
        <family val="1"/>
        <scheme val="major"/>
      </rPr>
      <t>USCG Proceedings</t>
    </r>
    <r>
      <rPr>
        <sz val="10"/>
        <color rgb="FF000000"/>
        <rFont val="Cambria"/>
        <family val="1"/>
        <scheme val="major"/>
      </rPr>
      <t xml:space="preserve"> article suggests e-mail accepted as petition</t>
    </r>
  </si>
  <si>
    <r>
      <t xml:space="preserve">Commandant Instruction M16703.1 (2009).
An article in 2012 issue of </t>
    </r>
    <r>
      <rPr>
        <i/>
        <sz val="10"/>
        <color rgb="FF000000"/>
        <rFont val="Cambria"/>
        <family val="1"/>
        <scheme val="major"/>
      </rPr>
      <t>USCG Proceedings</t>
    </r>
    <r>
      <rPr>
        <sz val="10"/>
        <color rgb="FF000000"/>
        <rFont val="Cambria"/>
        <family val="1"/>
        <scheme val="major"/>
      </rPr>
      <t xml:space="preserve"> indicates e-mail accepted as petition</t>
    </r>
  </si>
  <si>
    <t>According to Commandant Instruction, petition is forwaded "to the program office for a substantive response to the Executive Secretary within the next 30 days": unclear if forwarding or response is to take place within 30 days</t>
  </si>
  <si>
    <t>Information on Petition Process</t>
  </si>
  <si>
    <t>Websites &amp; Online Manuals</t>
  </si>
  <si>
    <t>Online Dockets 
(besides regulations.gov)</t>
  </si>
  <si>
    <t>Detailed description and additional guidance, plus link to regulations</t>
  </si>
  <si>
    <t>http://www.fws.gov/endangered/what-we-do/listing-petition-process.html
http://www.fws.gov/endangered/esa-library/pdf/petition_guidance_for_internet_final_for_posting_12-7-10.pdf
http://www.fws.gov/endangered/esa-library/pdf/listing.pdf</t>
  </si>
  <si>
    <t>http://www.nmfs.noaa.gov/pr/species/petitions.htm 
http://www.nmfs.noaa.gov/pr/listing/ http://www.nmfs.noaa.gov/pr/pdfs/laws/petition_management.pdf</t>
  </si>
  <si>
    <t>Recent petitions at http://www.fws.gov/southeast/candidateconservation/esaactions.html</t>
  </si>
  <si>
    <t>https://edis.usitc.gov/edis3-external/app.</t>
  </si>
  <si>
    <t>Commission has never received a petition for rulemaking</t>
  </si>
  <si>
    <t>https://www.osha.gov/OCIS/stand_dev.html</t>
  </si>
  <si>
    <t>Very brief reference to right to petition</t>
  </si>
  <si>
    <t>5 CFR § 1200.4 (2012)</t>
  </si>
  <si>
    <t>In recent rule (77 Fed. Reg. 62,379), promised to "undertake in the future to post" all petitions and responses.</t>
  </si>
  <si>
    <t>None specific to the agency</t>
  </si>
  <si>
    <r>
      <t xml:space="preserve">Very brief reference to petitions in the </t>
    </r>
    <r>
      <rPr>
        <i/>
        <sz val="10"/>
        <color rgb="FF000000"/>
        <rFont val="Cambria"/>
        <family val="1"/>
        <scheme val="major"/>
      </rPr>
      <t>Federal Register</t>
    </r>
    <r>
      <rPr>
        <sz val="10"/>
        <color rgb="FF000000"/>
        <rFont val="Cambria"/>
        <family val="1"/>
        <scheme val="major"/>
      </rPr>
      <t>'s Guide to the Rulemaking Process</t>
    </r>
  </si>
  <si>
    <t>Blog post: http://public-blog.nrc-gateway.gov/2014/05/06/you-can-ask-the-nrc-to-change-its-rules/</t>
  </si>
  <si>
    <t>NRC docket (http://www.nrc.gov/reading-rm/doc-collections/rulemaking-ruleforum/petitions-by-year.html) links to regulations.gov dockets, where interim and final responses, and comments, are posted</t>
  </si>
  <si>
    <t>Anecdotally, petitions come from unions or law professors</t>
  </si>
  <si>
    <t>Anecdotally, "relatively few"</t>
  </si>
  <si>
    <t>2012-Sept. 2014</t>
  </si>
  <si>
    <t>2005-Apr. 2014</t>
  </si>
  <si>
    <t>Anecdotally, almost all (of the few received) come from industry</t>
  </si>
  <si>
    <t>Occupat'l Safety &amp; Health Review Comm'n</t>
  </si>
  <si>
    <t>PRC's docket (http://www.prc.gov) is searchable by petitions to initiate proceedings</t>
  </si>
  <si>
    <t>By PRC's e-Filing</t>
  </si>
  <si>
    <t>2005-Sept. 2014</t>
  </si>
  <si>
    <t>http://www.sec.gov/rules/petitions.shtml</t>
  </si>
  <si>
    <t>Pending and resolved petitions, some with comments and responses, available at http://www.sec.gov/rules/petitions.shtml</t>
  </si>
  <si>
    <t>Short description and link to rules</t>
  </si>
  <si>
    <t>Rough approx. from NMFS numbers adjusted by the qualitative description from Biber &amp; Brosi</t>
  </si>
  <si>
    <t>About 300 species for listing per year from 2007-2010 (though 3 'mega-petitions' covered hundreds of species each); since a 2011 settlement, fewer new petitions have been submitted; a handful of delisting petitions are submitted</t>
  </si>
  <si>
    <t>Pending (de)listing petitions (as of Sept. '14) and petitions rejected at 12-month review (an incomplete and possibly skewed dataset)</t>
  </si>
  <si>
    <r>
      <t xml:space="preserve">Who Petitions? </t>
    </r>
    <r>
      <rPr>
        <sz val="10"/>
        <color rgb="FF000000"/>
        <rFont val="Cambria"/>
        <family val="1"/>
        <scheme val="major"/>
      </rPr>
      <t>(rough % by main petitioner; mixed coalitions result in multiple entries per petition)</t>
    </r>
  </si>
  <si>
    <t>http://www.dot.gov/regulations/rulemaking-process</t>
  </si>
  <si>
    <t>http://www.phmsa.dot.gov/hazmat/regs/rulemaking/petitions
http://www.phmsa.dot.gov/pipeline/regs/rulemaking</t>
  </si>
  <si>
    <t>Implies the right, but does not detail the process for submission</t>
  </si>
  <si>
    <t>Federal Highway Admin.</t>
  </si>
  <si>
    <t>Rulemaking Manual (2000)</t>
  </si>
  <si>
    <t>Agency will decide whether to handle a letter requesting a rule change as a petition.</t>
  </si>
  <si>
    <r>
      <rPr>
        <i/>
        <sz val="10"/>
        <color rgb="FF000000"/>
        <rFont val="Cambria"/>
        <family val="1"/>
        <scheme val="major"/>
      </rPr>
      <t>Rulemaking Requirements</t>
    </r>
    <r>
      <rPr>
        <sz val="10"/>
        <color rgb="FF000000"/>
        <rFont val="Cambria"/>
        <family val="1"/>
        <scheme val="major"/>
      </rPr>
      <t xml:space="preserve"> (prepared by Neil Eisner, former Asst. General Counsel, 2011), explains that DOT's operating admins. may develop their own rules for filing petitions and their own deadlines for handling petitions.</t>
    </r>
  </si>
  <si>
    <t>http://www.faa.gov/regulations_policies/rulemaking/petition/
http://www.faa.gov/regulations_policies/rulemaking/petition/media/Send_Petition.pdf</t>
  </si>
  <si>
    <t>Detailed submission instructions</t>
  </si>
  <si>
    <t>Through regulations.gov (FAA-2007-0001)</t>
  </si>
  <si>
    <r>
      <t xml:space="preserve">Tom Hoffman, </t>
    </r>
    <r>
      <rPr>
        <i/>
        <sz val="10"/>
        <color rgb="FF000000"/>
        <rFont val="Cambria"/>
        <family val="1"/>
        <scheme val="major"/>
      </rPr>
      <t>Flying by the Rules</t>
    </r>
    <r>
      <rPr>
        <sz val="10"/>
        <color rgb="FF000000"/>
        <rFont val="Cambria"/>
        <family val="1"/>
        <scheme val="major"/>
      </rPr>
      <t>, FAA Safety Briefing (Jan. 2012)</t>
    </r>
  </si>
  <si>
    <t>Only petition</t>
  </si>
  <si>
    <t>STB's docket (http://www.stb.dot.gov/filings/all.nsf/Advancedsearch?OpenForm) is searchable by petitions for rulemaking</t>
  </si>
  <si>
    <t>Since 1998</t>
  </si>
  <si>
    <r>
      <t xml:space="preserve">Individuals 
</t>
    </r>
    <r>
      <rPr>
        <sz val="10"/>
        <color rgb="FF000000"/>
        <rFont val="Cambria"/>
        <family val="1"/>
        <scheme val="major"/>
      </rPr>
      <t xml:space="preserve">(including academics and former gov't employees) </t>
    </r>
    <r>
      <rPr>
        <b/>
        <sz val="10"/>
        <color rgb="FF000000"/>
        <rFont val="Cambria"/>
        <family val="1"/>
        <scheme val="major"/>
      </rPr>
      <t>or 
Loosely Organized Groups</t>
    </r>
  </si>
  <si>
    <t>http://www.ttb.gov/rrd/rulemaking_process.shtml</t>
  </si>
  <si>
    <t>Manual for petitioners</t>
  </si>
  <si>
    <t xml:space="preserve">
http://www.ttb.gov/wine/p51204_ava_manual.pdf</t>
  </si>
  <si>
    <t>Basic information and link to regulations</t>
  </si>
  <si>
    <t>http://www.ttb.gov/wine/pending_ava_list.shtml lists pending petitions</t>
  </si>
  <si>
    <t>Open hazardous materials petitions since 2000</t>
  </si>
  <si>
    <t>A few in recent years</t>
  </si>
  <si>
    <t>Alcohol &amp; Tobacco Tax &amp; Trade Bureau (TTB): Viticulture Area Petitions</t>
  </si>
  <si>
    <t>Pending as of Sept. 2014</t>
  </si>
  <si>
    <t>Labor Organizations</t>
  </si>
  <si>
    <t>Rough data from regulations.gov since 1998</t>
  </si>
  <si>
    <t>In the last 10 years, granted 23 (14 final rules), denied 58</t>
  </si>
  <si>
    <t>Data provided by agency from last 10 years</t>
  </si>
  <si>
    <t>NHTSA Order 800-2 (1992)</t>
  </si>
  <si>
    <r>
      <t xml:space="preserve">Referred to appropriate associate admin. for technical review, which may include collecting additional information. </t>
    </r>
    <r>
      <rPr>
        <b/>
        <sz val="10"/>
        <color rgb="FF0000FF"/>
        <rFont val="Cambria"/>
        <scheme val="major"/>
      </rPr>
      <t xml:space="preserve">Asst. Admin. can approve </t>
    </r>
    <r>
      <rPr>
        <b/>
        <i/>
        <sz val="10"/>
        <color rgb="FF0000FF"/>
        <rFont val="Cambria"/>
        <scheme val="major"/>
      </rPr>
      <t xml:space="preserve">Federal Register </t>
    </r>
    <r>
      <rPr>
        <b/>
        <sz val="10"/>
        <color rgb="FF0000FF"/>
        <rFont val="Cambria"/>
        <scheme val="major"/>
      </rPr>
      <t xml:space="preserve">notice if non-controversial </t>
    </r>
    <r>
      <rPr>
        <sz val="10"/>
        <rFont val="Cambria"/>
        <scheme val="major"/>
      </rPr>
      <t>(according to Order 800-2)</t>
    </r>
    <r>
      <rPr>
        <sz val="10"/>
        <color rgb="FF000000"/>
        <rFont val="Cambria"/>
        <family val="1"/>
        <scheme val="major"/>
      </rPr>
      <t xml:space="preserve">
Grant of petition and initiation of rulemaking does not mean final rule will be issued.</t>
    </r>
  </si>
  <si>
    <t>Office of Hazardous Materials Safety lists open petitions, with links to regulations.gov dockets.  (Older petitions archived at different site: http://docketsinfo.dot.gov/reports/phmsa_report.cfm)</t>
  </si>
  <si>
    <t>Agency will take limitations of small entities into consideration in evaluating the submission</t>
  </si>
  <si>
    <t>Petitioner is sent its petition number and the agency contact (the "petitions manager").</t>
  </si>
  <si>
    <t>http://www.hhs.gov/regulations/rulemaking-tool-kit.pdf</t>
  </si>
  <si>
    <t>Briefly describes right to petition, but not procedure</t>
  </si>
  <si>
    <t>286* (in 1986)
(*includes 62 food additive petitions and 100 color additive petitions)</t>
  </si>
  <si>
    <t>In 1998, Inspector General found FDA denied about 70% of petitions (excluding certain drug applications)</t>
  </si>
  <si>
    <t>200* (as of 2009)
(*mostly on drug exclusivity, few on substantive policy)
In 1998, Inspector General report found about 96 petitions a year (excluding certain drug applications)</t>
  </si>
  <si>
    <r>
      <rPr>
        <b/>
        <sz val="10"/>
        <color rgb="FF1106F4"/>
        <rFont val="Cambria"/>
        <family val="1"/>
        <scheme val="major"/>
      </rPr>
      <t>Signed certification</t>
    </r>
    <r>
      <rPr>
        <sz val="10"/>
        <color rgb="FF000000"/>
        <rFont val="Cambria"/>
        <family val="1"/>
        <scheme val="major"/>
      </rPr>
      <t>, including address and phone number</t>
    </r>
  </si>
  <si>
    <t>Of 407 species petitioned for listing from 1973-1994, 148 were listed as of 2004; Biber &amp; Brosi note the overall listing success rate is similar to agency-initiated efforts</t>
  </si>
  <si>
    <t>Livermore &amp; Revesz data on published petitions from 1999-2011</t>
  </si>
  <si>
    <t>"Not regularly"; 11 from 2013-Sept. 2014; at least about 3 per year from 1999 to 2011</t>
  </si>
  <si>
    <t>Between 1999 and 2011, granted 19, denied 12 (excluding petitions for reconsideration)</t>
  </si>
  <si>
    <t>AVERAGE %:</t>
  </si>
  <si>
    <t>Federal Housing Financy Agency</t>
  </si>
  <si>
    <t>Internal guidance designates a petitions coordinator to perform initial screening, and diagrams a decisionmaking flowchart</t>
  </si>
  <si>
    <t>Standard Operating Procedure (2012)</t>
  </si>
  <si>
    <t>Commandant Instruction manual available online (though not obviously accessible from agency's homepage)</t>
  </si>
  <si>
    <r>
      <t xml:space="preserve">Petitions for interpretive rules allowed (but </t>
    </r>
    <r>
      <rPr>
        <b/>
        <sz val="10"/>
        <color rgb="FFFF0000"/>
        <rFont val="Cambria"/>
        <scheme val="major"/>
      </rPr>
      <t>no procedure</t>
    </r>
    <r>
      <rPr>
        <sz val="10"/>
        <color rgb="FF000000"/>
        <rFont val="Cambria"/>
        <family val="1"/>
        <scheme val="major"/>
      </rPr>
      <t xml:space="preserve"> for handling is specified)</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</si>
</sst>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rgb="FF000000"/>
      <name val="Arial"/>
    </font>
    <font>
      <b/>
      <sz val="10"/>
      <color rgb="FF000000"/>
      <name val="Cambria"/>
      <family val="1"/>
      <scheme val="major"/>
    </font>
    <font>
      <sz val="10"/>
      <color rgb="FF000000"/>
      <name val="Cambria"/>
      <family val="1"/>
      <scheme val="major"/>
    </font>
    <font>
      <i/>
      <sz val="10"/>
      <color rgb="FF000000"/>
      <name val="Cambria"/>
      <family val="1"/>
      <scheme val="major"/>
    </font>
    <font>
      <sz val="10"/>
      <color rgb="FF262626"/>
      <name val="Cambria"/>
      <family val="1"/>
      <scheme val="major"/>
    </font>
    <font>
      <u/>
      <sz val="10"/>
      <color theme="10"/>
      <name val="Arial"/>
    </font>
    <font>
      <u/>
      <sz val="10"/>
      <color theme="11"/>
      <name val="Arial"/>
    </font>
    <font>
      <b/>
      <sz val="10"/>
      <color rgb="FF000000"/>
      <name val="Cambria"/>
      <family val="1"/>
    </font>
    <font>
      <b/>
      <sz val="10"/>
      <color rgb="FFFF0000"/>
      <name val="Cambria"/>
      <scheme val="major"/>
    </font>
    <font>
      <b/>
      <sz val="10"/>
      <name val="Cambria"/>
      <scheme val="major"/>
    </font>
    <font>
      <sz val="10"/>
      <name val="Cambria"/>
      <scheme val="major"/>
    </font>
    <font>
      <b/>
      <sz val="10"/>
      <color rgb="FFFF0000"/>
      <name val="Cambria"/>
    </font>
    <font>
      <b/>
      <sz val="10"/>
      <color rgb="FF0000FF"/>
      <name val="Cambria"/>
      <scheme val="major"/>
    </font>
    <font>
      <b/>
      <i/>
      <sz val="10"/>
      <color rgb="FF0000FF"/>
      <name val="Cambria"/>
      <scheme val="major"/>
    </font>
    <font>
      <b/>
      <sz val="10"/>
      <color rgb="FF000000"/>
      <name val="Arial"/>
    </font>
    <font>
      <i/>
      <sz val="10"/>
      <name val="Cambria"/>
      <family val="1"/>
      <scheme val="major"/>
    </font>
    <font>
      <b/>
      <sz val="10"/>
      <name val="Cambria"/>
      <family val="1"/>
      <scheme val="major"/>
    </font>
    <font>
      <sz val="10"/>
      <name val="Cambria"/>
      <family val="1"/>
      <scheme val="major"/>
    </font>
    <font>
      <b/>
      <sz val="10"/>
      <color rgb="FF1106F4"/>
      <name val="Cambria"/>
      <family val="1"/>
      <scheme val="major"/>
    </font>
  </fonts>
  <fills count="11">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DD9C4"/>
        <bgColor rgb="FF000000"/>
      </patternFill>
    </fill>
    <fill>
      <patternFill patternType="solid">
        <fgColor rgb="FFDCE6F1"/>
        <bgColor rgb="FF000000"/>
      </patternFill>
    </fill>
    <fill>
      <patternFill patternType="solid">
        <fgColor theme="4" tint="0.79998168889431442"/>
        <bgColor rgb="FF000000"/>
      </patternFill>
    </fill>
    <fill>
      <patternFill patternType="solid">
        <fgColor theme="5" tint="0.79998168889431442"/>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s>
  <cellStyleXfs count="19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4">
    <xf numFmtId="0" fontId="0" fillId="0" borderId="0" xfId="0" applyAlignment="1">
      <alignment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3" borderId="1" xfId="0" applyFont="1" applyFill="1" applyBorder="1" applyAlignment="1">
      <alignment horizontal="center" wrapText="1"/>
    </xf>
    <xf numFmtId="0" fontId="8" fillId="3"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0" borderId="1" xfId="0" applyFont="1" applyBorder="1" applyAlignment="1">
      <alignment wrapText="1"/>
    </xf>
    <xf numFmtId="0" fontId="2" fillId="3" borderId="1" xfId="0" applyFont="1" applyFill="1" applyBorder="1" applyAlignment="1">
      <alignment wrapText="1"/>
    </xf>
    <xf numFmtId="0" fontId="2" fillId="5" borderId="1" xfId="0" applyFont="1" applyFill="1" applyBorder="1" applyAlignment="1">
      <alignment wrapText="1"/>
    </xf>
    <xf numFmtId="0" fontId="2" fillId="4" borderId="1" xfId="0" applyFont="1" applyFill="1" applyBorder="1" applyAlignment="1">
      <alignment wrapText="1"/>
    </xf>
    <xf numFmtId="0" fontId="2" fillId="3" borderId="3" xfId="0" applyFont="1" applyFill="1" applyBorder="1" applyAlignment="1">
      <alignment wrapText="1"/>
    </xf>
    <xf numFmtId="0" fontId="2" fillId="5" borderId="3" xfId="0" applyFont="1" applyFill="1" applyBorder="1" applyAlignment="1">
      <alignment wrapText="1"/>
    </xf>
    <xf numFmtId="0" fontId="2" fillId="4" borderId="3" xfId="0" applyFont="1" applyFill="1" applyBorder="1" applyAlignment="1">
      <alignment wrapText="1"/>
    </xf>
    <xf numFmtId="0" fontId="2" fillId="0" borderId="3" xfId="0" applyFont="1" applyBorder="1" applyAlignment="1">
      <alignment wrapText="1"/>
    </xf>
    <xf numFmtId="0" fontId="1" fillId="3"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8" xfId="0" applyFont="1" applyBorder="1" applyAlignment="1">
      <alignment wrapText="1"/>
    </xf>
    <xf numFmtId="0" fontId="1" fillId="2" borderId="1" xfId="0" applyFont="1" applyFill="1" applyBorder="1" applyAlignment="1">
      <alignment horizontal="center" vertical="center" wrapText="1"/>
    </xf>
    <xf numFmtId="0" fontId="10" fillId="4" borderId="1" xfId="0" applyFont="1" applyFill="1" applyBorder="1" applyAlignment="1">
      <alignment wrapText="1"/>
    </xf>
    <xf numFmtId="0" fontId="16" fillId="9" borderId="1" xfId="0" applyFont="1" applyFill="1" applyBorder="1" applyAlignment="1">
      <alignment horizontal="center" vertical="center" wrapText="1"/>
    </xf>
    <xf numFmtId="0" fontId="10" fillId="3" borderId="1" xfId="0" applyFont="1" applyFill="1" applyBorder="1" applyAlignment="1">
      <alignment wrapText="1"/>
    </xf>
    <xf numFmtId="0" fontId="17" fillId="3" borderId="1" xfId="0" applyFont="1" applyFill="1" applyBorder="1" applyAlignment="1">
      <alignment wrapText="1"/>
    </xf>
    <xf numFmtId="0" fontId="9"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0" fillId="5" borderId="1" xfId="0" applyFont="1" applyFill="1" applyBorder="1" applyAlignment="1">
      <alignment wrapText="1"/>
    </xf>
    <xf numFmtId="0" fontId="2" fillId="3" borderId="0" xfId="0" applyFont="1" applyFill="1" applyAlignment="1">
      <alignment wrapText="1"/>
    </xf>
    <xf numFmtId="0" fontId="17" fillId="5" borderId="1" xfId="0" applyFont="1" applyFill="1" applyBorder="1" applyAlignment="1">
      <alignment wrapText="1"/>
    </xf>
    <xf numFmtId="9" fontId="2" fillId="4" borderId="1" xfId="0" applyNumberFormat="1" applyFont="1" applyFill="1" applyBorder="1" applyAlignment="1">
      <alignment wrapText="1"/>
    </xf>
    <xf numFmtId="9" fontId="1" fillId="4" borderId="8" xfId="0" applyNumberFormat="1" applyFont="1" applyFill="1" applyBorder="1" applyAlignment="1">
      <alignment horizontal="center" vertical="center" wrapText="1"/>
    </xf>
    <xf numFmtId="9" fontId="2" fillId="4" borderId="3" xfId="0" applyNumberFormat="1" applyFont="1" applyFill="1" applyBorder="1" applyAlignment="1">
      <alignment wrapText="1"/>
    </xf>
    <xf numFmtId="9" fontId="2" fillId="4" borderId="6" xfId="0" applyNumberFormat="1" applyFont="1" applyFill="1" applyBorder="1" applyAlignment="1">
      <alignment horizontal="center" vertical="center" wrapText="1"/>
    </xf>
    <xf numFmtId="0" fontId="1" fillId="5" borderId="1" xfId="0" applyFont="1" applyFill="1" applyBorder="1" applyAlignment="1">
      <alignment horizontal="right" wrapText="1"/>
    </xf>
    <xf numFmtId="9" fontId="1" fillId="4" borderId="1" xfId="0" applyNumberFormat="1" applyFont="1" applyFill="1" applyBorder="1" applyAlignment="1">
      <alignment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4" xfId="0" applyFont="1" applyFill="1" applyBorder="1" applyAlignment="1">
      <alignment horizontal="center" wrapText="1"/>
    </xf>
  </cellXfs>
  <cellStyles count="1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Normal" xfId="0" builtinId="0"/>
  </cellStyles>
  <dxfs count="0"/>
  <tableStyles count="0" defaultTableStyle="TableStyleMedium2" defaultPivotStyle="PivotStyleLight16"/>
  <colors>
    <mruColors>
      <color rgb="FF1106F4"/>
      <color rgb="FF234C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06"/>
  <sheetViews>
    <sheetView tabSelected="1" zoomScale="90" zoomScaleNormal="90" zoomScalePageLayoutView="125" workbookViewId="0">
      <pane xSplit="2" ySplit="2" topLeftCell="L45" activePane="bottomRight" state="frozen"/>
      <selection pane="topRight" activeCell="C1" sqref="C1"/>
      <selection pane="bottomLeft" activeCell="A3" sqref="A3"/>
      <selection pane="bottomRight" activeCell="I91" sqref="I91"/>
    </sheetView>
  </sheetViews>
  <sheetFormatPr defaultColWidth="8.85546875" defaultRowHeight="12.75" x14ac:dyDescent="0.2"/>
  <cols>
    <col min="1" max="1" width="10.42578125" style="3" customWidth="1"/>
    <col min="2" max="2" width="15.28515625" style="4" customWidth="1"/>
    <col min="3" max="3" width="13.85546875" style="5" customWidth="1"/>
    <col min="4" max="4" width="15.42578125" style="5" customWidth="1"/>
    <col min="5" max="5" width="14.7109375" style="8" customWidth="1"/>
    <col min="6" max="6" width="14.85546875" style="8" customWidth="1"/>
    <col min="7" max="7" width="10" style="7" customWidth="1"/>
    <col min="8" max="8" width="15.85546875" style="7" customWidth="1"/>
    <col min="9" max="9" width="15.42578125" style="7" customWidth="1"/>
    <col min="10" max="10" width="11.28515625" style="7" customWidth="1"/>
    <col min="11" max="11" width="15" style="7" customWidth="1"/>
    <col min="12" max="12" width="14.5703125" style="7" customWidth="1"/>
    <col min="13" max="13" width="19.7109375" style="10" customWidth="1"/>
    <col min="14" max="14" width="20" style="10" customWidth="1"/>
    <col min="15" max="15" width="17.28515625" style="10" customWidth="1"/>
    <col min="16" max="16" width="17.85546875" style="10" customWidth="1"/>
    <col min="17" max="17" width="17.7109375" style="10" customWidth="1"/>
    <col min="18" max="18" width="17.85546875" style="10" customWidth="1"/>
    <col min="19" max="19" width="14.42578125" style="10" customWidth="1"/>
    <col min="20" max="20" width="16.28515625" style="10" customWidth="1"/>
    <col min="21" max="16384" width="8.85546875" style="2"/>
  </cols>
  <sheetData>
    <row r="1" spans="1:20" s="1" customFormat="1" x14ac:dyDescent="0.2">
      <c r="A1" s="67" t="s">
        <v>0</v>
      </c>
      <c r="B1" s="60" t="s">
        <v>39</v>
      </c>
      <c r="C1" s="68" t="s">
        <v>16</v>
      </c>
      <c r="D1" s="68" t="s">
        <v>168</v>
      </c>
      <c r="E1" s="69" t="s">
        <v>207</v>
      </c>
      <c r="F1" s="65" t="s">
        <v>40</v>
      </c>
      <c r="G1" s="70" t="s">
        <v>208</v>
      </c>
      <c r="H1" s="70"/>
      <c r="I1" s="70"/>
      <c r="J1" s="70"/>
      <c r="K1" s="70"/>
      <c r="L1" s="70"/>
      <c r="M1" s="62" t="s">
        <v>209</v>
      </c>
      <c r="N1" s="63"/>
      <c r="O1" s="63"/>
      <c r="P1" s="63"/>
      <c r="Q1" s="63"/>
      <c r="R1" s="63"/>
      <c r="S1" s="63"/>
      <c r="T1" s="64"/>
    </row>
    <row r="2" spans="1:20" s="21" customFormat="1" ht="39" thickBot="1" x14ac:dyDescent="0.25">
      <c r="A2" s="67"/>
      <c r="B2" s="61"/>
      <c r="C2" s="68"/>
      <c r="D2" s="68"/>
      <c r="E2" s="69"/>
      <c r="F2" s="66"/>
      <c r="G2" s="19" t="s">
        <v>51</v>
      </c>
      <c r="H2" s="19" t="s">
        <v>52</v>
      </c>
      <c r="I2" s="19" t="s">
        <v>53</v>
      </c>
      <c r="J2" s="19" t="s">
        <v>50</v>
      </c>
      <c r="K2" s="19" t="s">
        <v>19</v>
      </c>
      <c r="L2" s="19" t="s">
        <v>14</v>
      </c>
      <c r="M2" s="20" t="s">
        <v>32</v>
      </c>
      <c r="N2" s="20" t="s">
        <v>33</v>
      </c>
      <c r="O2" s="20" t="s">
        <v>21</v>
      </c>
      <c r="P2" s="20" t="s">
        <v>29</v>
      </c>
      <c r="Q2" s="20" t="s">
        <v>30</v>
      </c>
      <c r="R2" s="20" t="s">
        <v>15</v>
      </c>
      <c r="S2" s="20" t="s">
        <v>20</v>
      </c>
      <c r="T2" s="20" t="s">
        <v>383</v>
      </c>
    </row>
    <row r="3" spans="1:20" s="18" customFormat="1" ht="38.25" x14ac:dyDescent="0.2">
      <c r="A3" s="12" t="s">
        <v>418</v>
      </c>
      <c r="B3" s="13" t="s">
        <v>448</v>
      </c>
      <c r="C3" s="14" t="s">
        <v>22</v>
      </c>
      <c r="D3" s="14"/>
      <c r="E3" s="15" t="s">
        <v>456</v>
      </c>
      <c r="F3" s="15" t="s">
        <v>117</v>
      </c>
      <c r="G3" s="16"/>
      <c r="H3" s="16"/>
      <c r="I3" s="16"/>
      <c r="J3" s="16"/>
      <c r="K3" s="16"/>
      <c r="L3" s="16"/>
      <c r="M3" s="17"/>
      <c r="N3" s="17"/>
      <c r="O3" s="17" t="s">
        <v>17</v>
      </c>
      <c r="P3" s="17"/>
      <c r="Q3" s="17"/>
      <c r="R3" s="17" t="s">
        <v>18</v>
      </c>
      <c r="S3" s="17"/>
      <c r="T3" s="17"/>
    </row>
    <row r="4" spans="1:20" ht="102" x14ac:dyDescent="0.2">
      <c r="A4" s="3" t="s">
        <v>418</v>
      </c>
      <c r="B4" s="4" t="s">
        <v>28</v>
      </c>
      <c r="C4" s="5" t="s">
        <v>13</v>
      </c>
      <c r="D4" s="5" t="s">
        <v>463</v>
      </c>
      <c r="E4" s="8" t="s">
        <v>6</v>
      </c>
      <c r="F4" s="8" t="s">
        <v>41</v>
      </c>
      <c r="H4" s="7" t="s">
        <v>34</v>
      </c>
      <c r="I4" s="7" t="s">
        <v>488</v>
      </c>
      <c r="K4" s="7" t="s">
        <v>38</v>
      </c>
      <c r="M4" s="10" t="s">
        <v>35</v>
      </c>
      <c r="P4" s="10" t="s">
        <v>36</v>
      </c>
      <c r="Q4" s="10" t="s">
        <v>31</v>
      </c>
      <c r="S4" s="10" t="s">
        <v>37</v>
      </c>
    </row>
    <row r="5" spans="1:20" ht="153" x14ac:dyDescent="0.2">
      <c r="A5" s="3" t="s">
        <v>418</v>
      </c>
      <c r="B5" s="4" t="s">
        <v>420</v>
      </c>
      <c r="C5" s="5" t="s">
        <v>422</v>
      </c>
      <c r="E5" s="8" t="s">
        <v>324</v>
      </c>
      <c r="F5" s="8" t="s">
        <v>322</v>
      </c>
      <c r="H5" s="7" t="s">
        <v>714</v>
      </c>
      <c r="K5" s="7" t="s">
        <v>493</v>
      </c>
      <c r="M5" s="10" t="s">
        <v>325</v>
      </c>
      <c r="O5" s="31" t="s">
        <v>323</v>
      </c>
      <c r="P5" s="10" t="s">
        <v>326</v>
      </c>
      <c r="R5" s="10" t="s">
        <v>327</v>
      </c>
    </row>
    <row r="6" spans="1:20" ht="114.75" x14ac:dyDescent="0.2">
      <c r="A6" s="3" t="s">
        <v>418</v>
      </c>
      <c r="B6" s="4" t="s">
        <v>27</v>
      </c>
      <c r="C6" s="5" t="s">
        <v>26</v>
      </c>
      <c r="E6" s="8" t="s">
        <v>23</v>
      </c>
      <c r="F6" s="8" t="s">
        <v>42</v>
      </c>
      <c r="K6" s="7" t="s">
        <v>24</v>
      </c>
      <c r="L6" s="7" t="s">
        <v>25</v>
      </c>
      <c r="T6" s="31" t="s">
        <v>513</v>
      </c>
    </row>
    <row r="7" spans="1:20" ht="204" x14ac:dyDescent="0.2">
      <c r="A7" s="3" t="s">
        <v>418</v>
      </c>
      <c r="B7" s="4" t="s">
        <v>421</v>
      </c>
      <c r="C7" s="5" t="s">
        <v>49</v>
      </c>
      <c r="E7" s="8" t="s">
        <v>45</v>
      </c>
      <c r="F7" s="8" t="s">
        <v>485</v>
      </c>
      <c r="H7" s="7" t="s">
        <v>487</v>
      </c>
      <c r="I7" s="7" t="s">
        <v>43</v>
      </c>
      <c r="J7" s="7" t="s">
        <v>46</v>
      </c>
      <c r="K7" s="7" t="s">
        <v>494</v>
      </c>
      <c r="L7" s="30" t="s">
        <v>707</v>
      </c>
      <c r="N7" s="31" t="s">
        <v>708</v>
      </c>
      <c r="O7" s="10" t="s">
        <v>44</v>
      </c>
      <c r="P7" s="31" t="s">
        <v>95</v>
      </c>
    </row>
    <row r="8" spans="1:20" ht="63.75" x14ac:dyDescent="0.2">
      <c r="A8" s="3" t="s">
        <v>418</v>
      </c>
      <c r="B8" s="11" t="s">
        <v>54</v>
      </c>
      <c r="C8" s="5" t="s">
        <v>423</v>
      </c>
      <c r="E8" s="8" t="s">
        <v>317</v>
      </c>
      <c r="F8" s="8" t="s">
        <v>318</v>
      </c>
      <c r="I8" s="7" t="s">
        <v>319</v>
      </c>
      <c r="K8" s="7" t="s">
        <v>320</v>
      </c>
      <c r="R8" s="10" t="s">
        <v>321</v>
      </c>
    </row>
    <row r="9" spans="1:20" ht="25.5" x14ac:dyDescent="0.2">
      <c r="A9" s="3" t="s">
        <v>7</v>
      </c>
      <c r="B9" s="11" t="s">
        <v>448</v>
      </c>
      <c r="C9" s="25" t="s">
        <v>102</v>
      </c>
    </row>
    <row r="10" spans="1:20" ht="63.75" x14ac:dyDescent="0.2">
      <c r="A10" s="3" t="s">
        <v>7</v>
      </c>
      <c r="B10" s="11" t="s">
        <v>54</v>
      </c>
      <c r="C10" s="5" t="s">
        <v>55</v>
      </c>
      <c r="E10" s="8" t="s">
        <v>457</v>
      </c>
      <c r="F10" s="8" t="s">
        <v>56</v>
      </c>
      <c r="I10" s="7" t="s">
        <v>64</v>
      </c>
      <c r="K10" s="7" t="s">
        <v>320</v>
      </c>
      <c r="R10" s="10" t="s">
        <v>57</v>
      </c>
    </row>
    <row r="11" spans="1:20" ht="63.75" x14ac:dyDescent="0.2">
      <c r="A11" s="3" t="s">
        <v>7</v>
      </c>
      <c r="B11" s="11" t="s">
        <v>398</v>
      </c>
      <c r="C11" s="5" t="s">
        <v>431</v>
      </c>
    </row>
    <row r="12" spans="1:20" ht="153" x14ac:dyDescent="0.2">
      <c r="A12" s="3" t="s">
        <v>7</v>
      </c>
      <c r="B12" s="11" t="s">
        <v>582</v>
      </c>
      <c r="D12" s="5" t="s">
        <v>584</v>
      </c>
      <c r="F12" s="8" t="s">
        <v>117</v>
      </c>
      <c r="G12" s="7" t="s">
        <v>108</v>
      </c>
      <c r="I12" s="7" t="s">
        <v>114</v>
      </c>
      <c r="K12" s="30" t="s">
        <v>585</v>
      </c>
      <c r="R12" s="10" t="s">
        <v>586</v>
      </c>
    </row>
    <row r="13" spans="1:20" ht="204" x14ac:dyDescent="0.2">
      <c r="A13" s="3" t="s">
        <v>7</v>
      </c>
      <c r="B13" s="11" t="s">
        <v>583</v>
      </c>
      <c r="C13" s="5" t="s">
        <v>316</v>
      </c>
      <c r="D13" s="5" t="s">
        <v>590</v>
      </c>
      <c r="E13" s="8" t="s">
        <v>458</v>
      </c>
      <c r="F13" s="8" t="s">
        <v>312</v>
      </c>
      <c r="H13" s="7" t="s">
        <v>304</v>
      </c>
      <c r="I13" s="7" t="s">
        <v>306</v>
      </c>
      <c r="K13" s="7" t="s">
        <v>307</v>
      </c>
      <c r="L13" s="7" t="s">
        <v>308</v>
      </c>
      <c r="M13" s="10" t="s">
        <v>305</v>
      </c>
      <c r="Q13" s="10" t="s">
        <v>310</v>
      </c>
      <c r="R13" s="31" t="s">
        <v>309</v>
      </c>
      <c r="T13" s="31" t="s">
        <v>311</v>
      </c>
    </row>
    <row r="14" spans="1:20" ht="25.5" x14ac:dyDescent="0.2">
      <c r="A14" s="3" t="s">
        <v>7</v>
      </c>
      <c r="B14" s="11" t="s">
        <v>430</v>
      </c>
      <c r="C14" s="26" t="s">
        <v>2</v>
      </c>
    </row>
    <row r="15" spans="1:20" ht="63.75" x14ac:dyDescent="0.2">
      <c r="A15" s="3" t="s">
        <v>154</v>
      </c>
      <c r="B15" s="11" t="s">
        <v>448</v>
      </c>
      <c r="C15" s="5" t="s">
        <v>216</v>
      </c>
      <c r="E15" s="8" t="s">
        <v>212</v>
      </c>
      <c r="F15" s="8" t="s">
        <v>213</v>
      </c>
      <c r="G15" s="7" t="s">
        <v>77</v>
      </c>
      <c r="I15" s="30" t="s">
        <v>125</v>
      </c>
      <c r="K15" s="7" t="s">
        <v>214</v>
      </c>
      <c r="M15" s="10" t="s">
        <v>215</v>
      </c>
      <c r="Q15" s="10" t="s">
        <v>217</v>
      </c>
    </row>
    <row r="16" spans="1:20" ht="51" x14ac:dyDescent="0.2">
      <c r="A16" s="3" t="s">
        <v>154</v>
      </c>
      <c r="B16" s="4" t="s">
        <v>54</v>
      </c>
      <c r="C16" s="5" t="s">
        <v>211</v>
      </c>
      <c r="E16" s="8" t="s">
        <v>210</v>
      </c>
    </row>
    <row r="17" spans="1:20" ht="51" x14ac:dyDescent="0.2">
      <c r="A17" s="3" t="s">
        <v>5</v>
      </c>
      <c r="B17" s="11" t="s">
        <v>448</v>
      </c>
      <c r="C17" s="26" t="s">
        <v>2</v>
      </c>
    </row>
    <row r="18" spans="1:20" ht="267.75" x14ac:dyDescent="0.2">
      <c r="A18" s="3" t="s">
        <v>155</v>
      </c>
      <c r="B18" s="11" t="s">
        <v>448</v>
      </c>
      <c r="C18" s="5" t="s">
        <v>453</v>
      </c>
      <c r="D18" s="6" t="s">
        <v>218</v>
      </c>
      <c r="E18" s="8" t="s">
        <v>459</v>
      </c>
      <c r="F18" s="8" t="s">
        <v>219</v>
      </c>
      <c r="H18" s="7" t="s">
        <v>221</v>
      </c>
      <c r="I18" s="7" t="s">
        <v>489</v>
      </c>
      <c r="K18" s="7" t="s">
        <v>495</v>
      </c>
      <c r="L18" s="7" t="s">
        <v>220</v>
      </c>
      <c r="M18" s="10" t="s">
        <v>499</v>
      </c>
      <c r="O18" s="31" t="s">
        <v>501</v>
      </c>
      <c r="P18" s="10" t="s">
        <v>506</v>
      </c>
      <c r="Q18" s="10" t="s">
        <v>510</v>
      </c>
      <c r="R18" s="10" t="s">
        <v>223</v>
      </c>
      <c r="S18" s="10" t="s">
        <v>222</v>
      </c>
      <c r="T18" s="31" t="s">
        <v>224</v>
      </c>
    </row>
    <row r="19" spans="1:20" ht="25.5" x14ac:dyDescent="0.2">
      <c r="A19" s="3" t="s">
        <v>424</v>
      </c>
      <c r="B19" s="11" t="s">
        <v>448</v>
      </c>
      <c r="C19" s="26" t="s">
        <v>2</v>
      </c>
      <c r="D19" s="6"/>
    </row>
    <row r="20" spans="1:20" x14ac:dyDescent="0.2">
      <c r="A20" s="3" t="s">
        <v>47</v>
      </c>
      <c r="B20" s="11" t="s">
        <v>448</v>
      </c>
      <c r="C20" s="26" t="s">
        <v>2</v>
      </c>
    </row>
    <row r="21" spans="1:20" ht="25.5" x14ac:dyDescent="0.2">
      <c r="A21" s="3" t="s">
        <v>48</v>
      </c>
      <c r="B21" s="11" t="s">
        <v>448</v>
      </c>
      <c r="C21" s="26" t="s">
        <v>102</v>
      </c>
      <c r="E21" s="8" t="s">
        <v>58</v>
      </c>
    </row>
    <row r="22" spans="1:20" ht="127.5" x14ac:dyDescent="0.2">
      <c r="A22" s="3" t="s">
        <v>48</v>
      </c>
      <c r="B22" s="4" t="s">
        <v>59</v>
      </c>
      <c r="C22" s="5" t="s">
        <v>60</v>
      </c>
      <c r="E22" s="8" t="s">
        <v>68</v>
      </c>
      <c r="F22" s="8" t="s">
        <v>67</v>
      </c>
      <c r="I22" s="7" t="s">
        <v>490</v>
      </c>
      <c r="K22" s="7" t="s">
        <v>69</v>
      </c>
      <c r="S22" s="10" t="s">
        <v>70</v>
      </c>
    </row>
    <row r="23" spans="1:20" ht="63.75" x14ac:dyDescent="0.2">
      <c r="A23" s="3" t="s">
        <v>48</v>
      </c>
      <c r="B23" s="11" t="s">
        <v>328</v>
      </c>
      <c r="C23" s="5" t="s">
        <v>329</v>
      </c>
      <c r="E23" s="28" t="s">
        <v>330</v>
      </c>
    </row>
    <row r="24" spans="1:20" ht="76.5" x14ac:dyDescent="0.2">
      <c r="A24" s="3" t="s">
        <v>48</v>
      </c>
      <c r="B24" s="11" t="s">
        <v>331</v>
      </c>
      <c r="C24" s="5" t="s">
        <v>332</v>
      </c>
      <c r="F24" s="8" t="s">
        <v>334</v>
      </c>
      <c r="K24" s="7" t="s">
        <v>333</v>
      </c>
      <c r="S24" s="10" t="s">
        <v>512</v>
      </c>
    </row>
    <row r="25" spans="1:20" ht="127.5" x14ac:dyDescent="0.2">
      <c r="A25" s="3" t="s">
        <v>48</v>
      </c>
      <c r="B25" s="4" t="s">
        <v>61</v>
      </c>
      <c r="C25" s="5" t="s">
        <v>62</v>
      </c>
      <c r="E25" s="8" t="s">
        <v>72</v>
      </c>
      <c r="F25" s="8" t="s">
        <v>71</v>
      </c>
      <c r="I25" s="7" t="s">
        <v>73</v>
      </c>
      <c r="S25" s="10" t="s">
        <v>70</v>
      </c>
    </row>
    <row r="26" spans="1:20" ht="51" x14ac:dyDescent="0.2">
      <c r="A26" s="3" t="s">
        <v>389</v>
      </c>
      <c r="B26" s="11" t="s">
        <v>448</v>
      </c>
      <c r="C26" s="26" t="s">
        <v>102</v>
      </c>
    </row>
    <row r="27" spans="1:20" ht="51" x14ac:dyDescent="0.2">
      <c r="A27" s="3" t="s">
        <v>389</v>
      </c>
      <c r="B27" s="4" t="s">
        <v>370</v>
      </c>
      <c r="C27" s="5" t="s">
        <v>371</v>
      </c>
      <c r="E27" s="28" t="s">
        <v>210</v>
      </c>
      <c r="F27" s="8" t="s">
        <v>372</v>
      </c>
    </row>
    <row r="28" spans="1:20" ht="127.5" x14ac:dyDescent="0.2">
      <c r="A28" s="3" t="s">
        <v>389</v>
      </c>
      <c r="B28" s="4" t="s">
        <v>225</v>
      </c>
      <c r="C28" s="5" t="s">
        <v>232</v>
      </c>
      <c r="E28" s="8" t="s">
        <v>464</v>
      </c>
      <c r="F28" s="8" t="s">
        <v>227</v>
      </c>
      <c r="G28" s="7" t="s">
        <v>77</v>
      </c>
      <c r="H28" s="7" t="s">
        <v>183</v>
      </c>
      <c r="I28" s="7" t="s">
        <v>229</v>
      </c>
      <c r="K28" s="7" t="s">
        <v>230</v>
      </c>
      <c r="L28" s="7" t="s">
        <v>233</v>
      </c>
      <c r="O28" s="10" t="s">
        <v>237</v>
      </c>
      <c r="P28" s="10" t="s">
        <v>231</v>
      </c>
    </row>
    <row r="29" spans="1:20" ht="140.25" x14ac:dyDescent="0.2">
      <c r="A29" s="3" t="s">
        <v>389</v>
      </c>
      <c r="B29" s="4" t="s">
        <v>226</v>
      </c>
      <c r="C29" s="5" t="s">
        <v>235</v>
      </c>
      <c r="E29" s="8" t="s">
        <v>228</v>
      </c>
      <c r="F29" s="8" t="s">
        <v>234</v>
      </c>
      <c r="G29" s="7" t="s">
        <v>77</v>
      </c>
      <c r="H29" s="7" t="s">
        <v>183</v>
      </c>
      <c r="I29" s="7" t="s">
        <v>229</v>
      </c>
      <c r="K29" s="7" t="s">
        <v>230</v>
      </c>
      <c r="L29" s="7" t="s">
        <v>236</v>
      </c>
      <c r="O29" s="31" t="s">
        <v>502</v>
      </c>
      <c r="P29" s="10" t="s">
        <v>231</v>
      </c>
      <c r="S29" s="10" t="s">
        <v>238</v>
      </c>
    </row>
    <row r="30" spans="1:20" ht="114.75" x14ac:dyDescent="0.2">
      <c r="A30" s="3" t="s">
        <v>389</v>
      </c>
      <c r="B30" s="4" t="s">
        <v>245</v>
      </c>
      <c r="C30" s="5" t="s">
        <v>248</v>
      </c>
      <c r="E30" s="8" t="s">
        <v>460</v>
      </c>
      <c r="F30" s="8" t="s">
        <v>239</v>
      </c>
      <c r="H30" s="7" t="s">
        <v>241</v>
      </c>
      <c r="J30" s="7" t="s">
        <v>492</v>
      </c>
      <c r="K30" s="7" t="s">
        <v>242</v>
      </c>
      <c r="L30" s="7" t="s">
        <v>243</v>
      </c>
      <c r="M30" s="10" t="s">
        <v>240</v>
      </c>
      <c r="R30" s="10" t="s">
        <v>255</v>
      </c>
      <c r="S30" s="10" t="s">
        <v>244</v>
      </c>
    </row>
    <row r="31" spans="1:20" ht="114.75" x14ac:dyDescent="0.2">
      <c r="A31" s="3" t="s">
        <v>389</v>
      </c>
      <c r="B31" s="4" t="s">
        <v>246</v>
      </c>
      <c r="C31" s="5" t="s">
        <v>247</v>
      </c>
      <c r="F31" s="8" t="s">
        <v>249</v>
      </c>
      <c r="K31" s="7" t="s">
        <v>250</v>
      </c>
      <c r="M31" s="10" t="s">
        <v>253</v>
      </c>
      <c r="P31" s="10" t="s">
        <v>251</v>
      </c>
      <c r="Q31" s="10" t="s">
        <v>252</v>
      </c>
      <c r="R31" s="10" t="s">
        <v>254</v>
      </c>
    </row>
    <row r="32" spans="1:20" ht="51" x14ac:dyDescent="0.2">
      <c r="A32" s="3" t="s">
        <v>134</v>
      </c>
      <c r="B32" s="11" t="s">
        <v>448</v>
      </c>
      <c r="C32" s="5" t="s">
        <v>137</v>
      </c>
      <c r="E32" s="8" t="s">
        <v>135</v>
      </c>
      <c r="F32" s="8" t="s">
        <v>117</v>
      </c>
      <c r="I32" s="7" t="s">
        <v>136</v>
      </c>
    </row>
    <row r="33" spans="1:20" ht="267.75" x14ac:dyDescent="0.2">
      <c r="A33" s="3" t="s">
        <v>390</v>
      </c>
      <c r="B33" s="11" t="s">
        <v>448</v>
      </c>
      <c r="C33" s="5" t="s">
        <v>257</v>
      </c>
      <c r="E33" s="8" t="s">
        <v>465</v>
      </c>
      <c r="F33" s="8" t="s">
        <v>117</v>
      </c>
      <c r="G33" s="7" t="s">
        <v>486</v>
      </c>
      <c r="H33" s="7" t="s">
        <v>258</v>
      </c>
      <c r="I33" s="7" t="s">
        <v>114</v>
      </c>
      <c r="K33" s="7" t="s">
        <v>256</v>
      </c>
      <c r="M33" s="31" t="s">
        <v>259</v>
      </c>
      <c r="P33" s="10" t="s">
        <v>260</v>
      </c>
      <c r="Q33" s="10" t="s">
        <v>375</v>
      </c>
      <c r="T33" s="31" t="s">
        <v>261</v>
      </c>
    </row>
    <row r="34" spans="1:20" ht="51" x14ac:dyDescent="0.2">
      <c r="A34" s="3" t="s">
        <v>451</v>
      </c>
      <c r="B34" s="11" t="s">
        <v>448</v>
      </c>
      <c r="C34" s="27" t="s">
        <v>2</v>
      </c>
    </row>
    <row r="35" spans="1:20" ht="191.25" x14ac:dyDescent="0.2">
      <c r="A35" s="3" t="s">
        <v>391</v>
      </c>
      <c r="B35" s="11" t="s">
        <v>448</v>
      </c>
      <c r="C35" s="5" t="s">
        <v>262</v>
      </c>
      <c r="E35" s="8" t="s">
        <v>461</v>
      </c>
      <c r="F35" s="8" t="s">
        <v>263</v>
      </c>
      <c r="H35" s="7" t="s">
        <v>264</v>
      </c>
      <c r="I35" s="7" t="s">
        <v>266</v>
      </c>
      <c r="K35" s="7" t="s">
        <v>265</v>
      </c>
      <c r="M35" s="31" t="s">
        <v>500</v>
      </c>
      <c r="P35" s="31" t="s">
        <v>507</v>
      </c>
      <c r="S35" s="10" t="s">
        <v>268</v>
      </c>
      <c r="T35" s="10" t="s">
        <v>267</v>
      </c>
    </row>
    <row r="36" spans="1:20" ht="178.5" x14ac:dyDescent="0.2">
      <c r="A36" s="3" t="s">
        <v>392</v>
      </c>
      <c r="B36" s="11" t="s">
        <v>448</v>
      </c>
      <c r="C36" s="5" t="s">
        <v>279</v>
      </c>
      <c r="H36" s="7" t="s">
        <v>277</v>
      </c>
      <c r="I36" s="7" t="s">
        <v>276</v>
      </c>
      <c r="K36" s="7" t="s">
        <v>278</v>
      </c>
    </row>
    <row r="37" spans="1:20" ht="89.25" x14ac:dyDescent="0.2">
      <c r="A37" s="3" t="s">
        <v>392</v>
      </c>
      <c r="B37" s="4" t="s">
        <v>274</v>
      </c>
      <c r="C37" s="5" t="s">
        <v>275</v>
      </c>
      <c r="F37" s="8" t="s">
        <v>724</v>
      </c>
    </row>
    <row r="38" spans="1:20" ht="89.25" x14ac:dyDescent="0.2">
      <c r="A38" s="3" t="s">
        <v>392</v>
      </c>
      <c r="B38" s="4" t="s">
        <v>269</v>
      </c>
      <c r="C38" s="5" t="s">
        <v>273</v>
      </c>
      <c r="F38" s="8" t="s">
        <v>270</v>
      </c>
      <c r="P38" s="10" t="s">
        <v>272</v>
      </c>
      <c r="T38" s="10" t="s">
        <v>271</v>
      </c>
    </row>
    <row r="39" spans="1:20" ht="51" x14ac:dyDescent="0.2">
      <c r="A39" s="3" t="s">
        <v>720</v>
      </c>
      <c r="B39" s="11" t="s">
        <v>448</v>
      </c>
      <c r="C39" s="26" t="s">
        <v>2</v>
      </c>
    </row>
    <row r="40" spans="1:20" ht="51" x14ac:dyDescent="0.2">
      <c r="A40" s="3" t="s">
        <v>425</v>
      </c>
      <c r="B40" s="11" t="s">
        <v>448</v>
      </c>
      <c r="C40" s="5" t="s">
        <v>373</v>
      </c>
      <c r="E40" s="8" t="s">
        <v>462</v>
      </c>
      <c r="F40" s="8" t="s">
        <v>484</v>
      </c>
      <c r="G40" s="7" t="s">
        <v>77</v>
      </c>
      <c r="K40" s="7" t="s">
        <v>374</v>
      </c>
    </row>
    <row r="41" spans="1:20" ht="38.25" x14ac:dyDescent="0.2">
      <c r="A41" s="3" t="s">
        <v>452</v>
      </c>
      <c r="B41" s="11" t="s">
        <v>448</v>
      </c>
      <c r="C41" s="27" t="s">
        <v>2</v>
      </c>
    </row>
    <row r="42" spans="1:20" ht="165.75" x14ac:dyDescent="0.2">
      <c r="A42" s="3" t="s">
        <v>393</v>
      </c>
      <c r="B42" s="4" t="s">
        <v>286</v>
      </c>
      <c r="C42" s="5" t="s">
        <v>288</v>
      </c>
      <c r="D42" s="5" t="s">
        <v>630</v>
      </c>
      <c r="E42" s="8" t="s">
        <v>466</v>
      </c>
      <c r="F42" s="8" t="s">
        <v>285</v>
      </c>
      <c r="K42" s="7" t="s">
        <v>287</v>
      </c>
      <c r="R42" s="10" t="s">
        <v>631</v>
      </c>
      <c r="S42" s="10" t="s">
        <v>632</v>
      </c>
      <c r="T42" s="10" t="s">
        <v>291</v>
      </c>
    </row>
    <row r="43" spans="1:20" ht="114.75" x14ac:dyDescent="0.2">
      <c r="A43" s="3" t="s">
        <v>393</v>
      </c>
      <c r="B43" s="4" t="s">
        <v>284</v>
      </c>
      <c r="C43" s="5" t="s">
        <v>289</v>
      </c>
      <c r="E43" s="8" t="s">
        <v>302</v>
      </c>
      <c r="F43" s="8" t="s">
        <v>290</v>
      </c>
      <c r="K43" s="7" t="s">
        <v>287</v>
      </c>
      <c r="T43" s="10" t="s">
        <v>292</v>
      </c>
    </row>
    <row r="44" spans="1:20" ht="63.75" x14ac:dyDescent="0.2">
      <c r="A44" s="3" t="s">
        <v>393</v>
      </c>
      <c r="B44" s="4" t="s">
        <v>280</v>
      </c>
      <c r="C44" s="5" t="s">
        <v>281</v>
      </c>
      <c r="E44" s="8" t="s">
        <v>467</v>
      </c>
      <c r="F44" s="29" t="s">
        <v>282</v>
      </c>
      <c r="P44" s="10" t="s">
        <v>283</v>
      </c>
    </row>
    <row r="45" spans="1:20" ht="51" x14ac:dyDescent="0.2">
      <c r="A45" s="3" t="s">
        <v>426</v>
      </c>
      <c r="B45" s="11" t="s">
        <v>448</v>
      </c>
      <c r="C45" s="26" t="s">
        <v>2</v>
      </c>
    </row>
    <row r="46" spans="1:20" ht="51" x14ac:dyDescent="0.2">
      <c r="A46" s="3" t="s">
        <v>394</v>
      </c>
      <c r="B46" s="11" t="s">
        <v>448</v>
      </c>
      <c r="C46" s="26" t="s">
        <v>102</v>
      </c>
    </row>
    <row r="47" spans="1:20" ht="51" x14ac:dyDescent="0.2">
      <c r="A47" s="3" t="s">
        <v>394</v>
      </c>
      <c r="B47" s="11" t="s">
        <v>427</v>
      </c>
      <c r="C47" s="26" t="s">
        <v>2</v>
      </c>
    </row>
    <row r="48" spans="1:20" ht="51" x14ac:dyDescent="0.2">
      <c r="A48" s="3" t="s">
        <v>394</v>
      </c>
      <c r="B48" s="11" t="s">
        <v>454</v>
      </c>
      <c r="C48" s="26" t="s">
        <v>2</v>
      </c>
    </row>
    <row r="49" spans="1:20" ht="165.75" x14ac:dyDescent="0.2">
      <c r="A49" s="3" t="s">
        <v>395</v>
      </c>
      <c r="B49" s="4" t="s">
        <v>396</v>
      </c>
      <c r="C49" s="5" t="s">
        <v>98</v>
      </c>
      <c r="E49" s="8" t="s">
        <v>468</v>
      </c>
      <c r="F49" s="8" t="s">
        <v>483</v>
      </c>
      <c r="H49" s="7" t="s">
        <v>92</v>
      </c>
      <c r="I49" s="7" t="s">
        <v>89</v>
      </c>
      <c r="K49" s="7" t="s">
        <v>90</v>
      </c>
      <c r="L49" s="7" t="s">
        <v>91</v>
      </c>
      <c r="M49" s="10" t="s">
        <v>94</v>
      </c>
      <c r="O49" s="10" t="s">
        <v>97</v>
      </c>
      <c r="P49" s="10" t="s">
        <v>505</v>
      </c>
      <c r="R49" s="10" t="s">
        <v>511</v>
      </c>
      <c r="S49" s="10" t="s">
        <v>96</v>
      </c>
      <c r="T49" s="10" t="s">
        <v>514</v>
      </c>
    </row>
    <row r="50" spans="1:20" ht="102" x14ac:dyDescent="0.2">
      <c r="A50" s="3" t="s">
        <v>394</v>
      </c>
      <c r="B50" s="4" t="s">
        <v>397</v>
      </c>
      <c r="C50" s="5" t="s">
        <v>99</v>
      </c>
      <c r="E50" s="8" t="s">
        <v>100</v>
      </c>
    </row>
    <row r="51" spans="1:20" ht="63.75" x14ac:dyDescent="0.2">
      <c r="A51" s="3" t="s">
        <v>88</v>
      </c>
      <c r="B51" s="11" t="s">
        <v>448</v>
      </c>
      <c r="C51" s="5" t="s">
        <v>432</v>
      </c>
    </row>
    <row r="52" spans="1:20" ht="165.75" x14ac:dyDescent="0.2">
      <c r="A52" s="3" t="s">
        <v>88</v>
      </c>
      <c r="B52" s="4" t="s">
        <v>101</v>
      </c>
      <c r="C52" s="5" t="s">
        <v>8</v>
      </c>
      <c r="D52" s="5" t="s">
        <v>641</v>
      </c>
      <c r="E52" s="8" t="s">
        <v>639</v>
      </c>
      <c r="F52" s="8" t="s">
        <v>103</v>
      </c>
      <c r="P52" s="10" t="s">
        <v>104</v>
      </c>
      <c r="R52" s="10" t="s">
        <v>642</v>
      </c>
    </row>
    <row r="53" spans="1:20" ht="25.5" x14ac:dyDescent="0.2">
      <c r="A53" s="3" t="s">
        <v>88</v>
      </c>
      <c r="B53" s="4" t="s">
        <v>428</v>
      </c>
      <c r="C53" s="26" t="s">
        <v>2</v>
      </c>
    </row>
    <row r="54" spans="1:20" ht="140.25" x14ac:dyDescent="0.2">
      <c r="A54" s="3" t="s">
        <v>88</v>
      </c>
      <c r="B54" s="4" t="s">
        <v>400</v>
      </c>
      <c r="C54" s="5" t="s">
        <v>9</v>
      </c>
      <c r="E54" s="8" t="s">
        <v>106</v>
      </c>
      <c r="F54" s="8" t="s">
        <v>105</v>
      </c>
      <c r="G54" s="7" t="s">
        <v>108</v>
      </c>
      <c r="I54" s="7" t="s">
        <v>107</v>
      </c>
      <c r="K54" s="7" t="s">
        <v>109</v>
      </c>
      <c r="P54" s="10" t="s">
        <v>110</v>
      </c>
      <c r="T54" s="31" t="s">
        <v>111</v>
      </c>
    </row>
    <row r="55" spans="1:20" ht="38.25" x14ac:dyDescent="0.2">
      <c r="A55" s="3" t="s">
        <v>88</v>
      </c>
      <c r="B55" s="4" t="s">
        <v>429</v>
      </c>
      <c r="C55" s="26" t="s">
        <v>2</v>
      </c>
    </row>
    <row r="56" spans="1:20" ht="25.5" x14ac:dyDescent="0.2">
      <c r="A56" s="3" t="s">
        <v>88</v>
      </c>
      <c r="B56" s="4" t="s">
        <v>433</v>
      </c>
      <c r="C56" s="26" t="s">
        <v>2</v>
      </c>
    </row>
    <row r="57" spans="1:20" ht="165.75" x14ac:dyDescent="0.2">
      <c r="A57" s="3" t="s">
        <v>401</v>
      </c>
      <c r="B57" s="11" t="s">
        <v>448</v>
      </c>
      <c r="C57" s="5" t="s">
        <v>115</v>
      </c>
      <c r="E57" s="8" t="s">
        <v>106</v>
      </c>
      <c r="F57" s="8" t="s">
        <v>482</v>
      </c>
      <c r="G57" s="7" t="s">
        <v>108</v>
      </c>
      <c r="I57" s="7" t="s">
        <v>114</v>
      </c>
      <c r="K57" s="7" t="s">
        <v>109</v>
      </c>
      <c r="P57" s="10" t="s">
        <v>116</v>
      </c>
      <c r="R57" s="10" t="s">
        <v>356</v>
      </c>
      <c r="T57" s="10" t="s">
        <v>111</v>
      </c>
    </row>
    <row r="58" spans="1:20" ht="89.25" x14ac:dyDescent="0.2">
      <c r="A58" s="3" t="s">
        <v>401</v>
      </c>
      <c r="B58" s="4" t="s">
        <v>113</v>
      </c>
      <c r="C58" s="5" t="s">
        <v>112</v>
      </c>
      <c r="E58" s="8" t="s">
        <v>469</v>
      </c>
      <c r="F58" s="8" t="s">
        <v>117</v>
      </c>
      <c r="G58" s="7" t="s">
        <v>108</v>
      </c>
      <c r="I58" s="7" t="s">
        <v>114</v>
      </c>
      <c r="K58" s="7" t="s">
        <v>118</v>
      </c>
      <c r="O58" s="31" t="s">
        <v>120</v>
      </c>
      <c r="P58" s="10" t="s">
        <v>121</v>
      </c>
      <c r="R58" s="31" t="s">
        <v>119</v>
      </c>
    </row>
    <row r="59" spans="1:20" ht="63.75" x14ac:dyDescent="0.2">
      <c r="A59" s="3" t="s">
        <v>122</v>
      </c>
      <c r="B59" s="11" t="s">
        <v>448</v>
      </c>
      <c r="C59" s="5" t="s">
        <v>123</v>
      </c>
      <c r="E59" s="8" t="s">
        <v>124</v>
      </c>
      <c r="F59" s="8" t="s">
        <v>117</v>
      </c>
      <c r="I59" s="7" t="s">
        <v>125</v>
      </c>
      <c r="P59" s="10" t="s">
        <v>127</v>
      </c>
      <c r="R59" s="10" t="s">
        <v>126</v>
      </c>
    </row>
    <row r="60" spans="1:20" ht="204" x14ac:dyDescent="0.2">
      <c r="A60" s="3" t="s">
        <v>313</v>
      </c>
      <c r="B60" s="11" t="s">
        <v>314</v>
      </c>
      <c r="C60" s="5" t="s">
        <v>315</v>
      </c>
      <c r="D60" s="5" t="s">
        <v>591</v>
      </c>
      <c r="E60" s="8" t="s">
        <v>470</v>
      </c>
      <c r="F60" s="8" t="s">
        <v>312</v>
      </c>
      <c r="H60" s="7" t="s">
        <v>304</v>
      </c>
      <c r="I60" s="7" t="s">
        <v>306</v>
      </c>
      <c r="K60" s="7" t="s">
        <v>307</v>
      </c>
      <c r="L60" s="7" t="s">
        <v>308</v>
      </c>
      <c r="M60" s="10" t="s">
        <v>305</v>
      </c>
      <c r="Q60" s="10" t="s">
        <v>310</v>
      </c>
      <c r="R60" s="10" t="s">
        <v>309</v>
      </c>
      <c r="T60" s="10" t="s">
        <v>311</v>
      </c>
    </row>
    <row r="61" spans="1:20" ht="127.5" x14ac:dyDescent="0.2">
      <c r="A61" s="3" t="s">
        <v>122</v>
      </c>
      <c r="B61" s="4" t="s">
        <v>402</v>
      </c>
      <c r="C61" s="5" t="s">
        <v>10</v>
      </c>
      <c r="E61" s="8" t="s">
        <v>130</v>
      </c>
      <c r="F61" s="8" t="s">
        <v>129</v>
      </c>
      <c r="K61" s="7" t="s">
        <v>131</v>
      </c>
      <c r="M61" s="10" t="s">
        <v>132</v>
      </c>
      <c r="P61" s="31" t="s">
        <v>504</v>
      </c>
      <c r="R61" s="10" t="s">
        <v>133</v>
      </c>
    </row>
    <row r="62" spans="1:20" ht="89.25" x14ac:dyDescent="0.2">
      <c r="A62" s="3" t="s">
        <v>313</v>
      </c>
      <c r="B62" s="4" t="s">
        <v>363</v>
      </c>
      <c r="C62" s="5" t="s">
        <v>364</v>
      </c>
      <c r="E62" s="8" t="s">
        <v>366</v>
      </c>
      <c r="F62" s="8" t="s">
        <v>365</v>
      </c>
      <c r="I62" s="7" t="s">
        <v>367</v>
      </c>
      <c r="L62" s="7" t="s">
        <v>368</v>
      </c>
    </row>
    <row r="63" spans="1:20" ht="25.5" x14ac:dyDescent="0.2">
      <c r="A63" s="3" t="s">
        <v>442</v>
      </c>
      <c r="B63" s="11" t="s">
        <v>448</v>
      </c>
      <c r="C63" s="26" t="s">
        <v>2</v>
      </c>
    </row>
    <row r="64" spans="1:20" ht="25.5" x14ac:dyDescent="0.2">
      <c r="A64" s="3" t="s">
        <v>147</v>
      </c>
      <c r="B64" s="11" t="s">
        <v>448</v>
      </c>
      <c r="C64" s="26" t="s">
        <v>102</v>
      </c>
    </row>
    <row r="65" spans="1:20" ht="51" x14ac:dyDescent="0.2">
      <c r="A65" s="3" t="s">
        <v>147</v>
      </c>
      <c r="B65" s="11" t="s">
        <v>434</v>
      </c>
      <c r="C65" s="26" t="s">
        <v>2</v>
      </c>
    </row>
    <row r="66" spans="1:20" ht="51" x14ac:dyDescent="0.2">
      <c r="A66" s="3" t="s">
        <v>147</v>
      </c>
      <c r="B66" s="11" t="s">
        <v>435</v>
      </c>
      <c r="C66" s="26" t="s">
        <v>436</v>
      </c>
    </row>
    <row r="67" spans="1:20" ht="114.75" x14ac:dyDescent="0.2">
      <c r="A67" s="3" t="s">
        <v>147</v>
      </c>
      <c r="B67" s="4" t="s">
        <v>437</v>
      </c>
      <c r="C67" s="5" t="s">
        <v>355</v>
      </c>
      <c r="E67" s="8" t="s">
        <v>350</v>
      </c>
      <c r="F67" s="8" t="s">
        <v>349</v>
      </c>
      <c r="H67" s="7" t="s">
        <v>183</v>
      </c>
      <c r="I67" s="7" t="s">
        <v>351</v>
      </c>
      <c r="K67" s="7" t="s">
        <v>352</v>
      </c>
      <c r="M67" s="10" t="s">
        <v>353</v>
      </c>
      <c r="Q67" s="10" t="s">
        <v>354</v>
      </c>
    </row>
    <row r="68" spans="1:20" ht="25.5" x14ac:dyDescent="0.2">
      <c r="A68" s="3" t="s">
        <v>147</v>
      </c>
      <c r="B68" s="4" t="s">
        <v>438</v>
      </c>
      <c r="C68" s="26" t="s">
        <v>2</v>
      </c>
    </row>
    <row r="69" spans="1:20" ht="25.5" x14ac:dyDescent="0.2">
      <c r="A69" s="3" t="s">
        <v>147</v>
      </c>
      <c r="B69" s="4" t="s">
        <v>439</v>
      </c>
      <c r="C69" s="27" t="s">
        <v>2</v>
      </c>
    </row>
    <row r="70" spans="1:20" ht="25.5" x14ac:dyDescent="0.2">
      <c r="A70" s="3" t="s">
        <v>128</v>
      </c>
      <c r="B70" s="11" t="s">
        <v>448</v>
      </c>
      <c r="C70" s="26" t="s">
        <v>102</v>
      </c>
    </row>
    <row r="71" spans="1:20" ht="38.25" x14ac:dyDescent="0.2">
      <c r="A71" s="3" t="s">
        <v>128</v>
      </c>
      <c r="B71" s="11" t="s">
        <v>450</v>
      </c>
      <c r="C71" s="27" t="s">
        <v>2</v>
      </c>
    </row>
    <row r="72" spans="1:20" ht="25.5" x14ac:dyDescent="0.2">
      <c r="A72" s="3" t="s">
        <v>128</v>
      </c>
      <c r="B72" s="11" t="s">
        <v>440</v>
      </c>
      <c r="C72" s="27" t="s">
        <v>2</v>
      </c>
    </row>
    <row r="73" spans="1:20" ht="38.25" x14ac:dyDescent="0.2">
      <c r="A73" s="3" t="s">
        <v>128</v>
      </c>
      <c r="B73" s="4" t="s">
        <v>403</v>
      </c>
      <c r="C73" s="5" t="s">
        <v>141</v>
      </c>
      <c r="E73" s="8" t="s">
        <v>471</v>
      </c>
      <c r="F73" s="8" t="s">
        <v>138</v>
      </c>
      <c r="I73" s="7" t="s">
        <v>139</v>
      </c>
      <c r="K73" s="7" t="s">
        <v>140</v>
      </c>
    </row>
    <row r="74" spans="1:20" ht="51" x14ac:dyDescent="0.2">
      <c r="A74" s="3" t="s">
        <v>128</v>
      </c>
      <c r="B74" s="4" t="s">
        <v>143</v>
      </c>
      <c r="C74" s="5" t="s">
        <v>142</v>
      </c>
      <c r="E74" s="8" t="s">
        <v>146</v>
      </c>
      <c r="F74" s="8" t="s">
        <v>144</v>
      </c>
      <c r="R74" s="10" t="s">
        <v>145</v>
      </c>
    </row>
    <row r="75" spans="1:20" ht="102" x14ac:dyDescent="0.2">
      <c r="A75" s="3" t="s">
        <v>128</v>
      </c>
      <c r="B75" s="4" t="s">
        <v>358</v>
      </c>
      <c r="C75" s="5" t="s">
        <v>362</v>
      </c>
      <c r="F75" s="8" t="s">
        <v>359</v>
      </c>
      <c r="H75" s="7" t="s">
        <v>183</v>
      </c>
      <c r="K75" s="7" t="s">
        <v>360</v>
      </c>
      <c r="Q75" s="10" t="s">
        <v>509</v>
      </c>
      <c r="R75" s="10" t="s">
        <v>361</v>
      </c>
    </row>
    <row r="76" spans="1:20" ht="76.5" x14ac:dyDescent="0.2">
      <c r="A76" s="3" t="s">
        <v>3</v>
      </c>
      <c r="B76" s="11" t="s">
        <v>448</v>
      </c>
      <c r="C76" s="5" t="s">
        <v>654</v>
      </c>
      <c r="E76" s="8" t="s">
        <v>472</v>
      </c>
      <c r="F76" s="8" t="s">
        <v>293</v>
      </c>
      <c r="G76" s="7" t="s">
        <v>108</v>
      </c>
      <c r="I76" s="7" t="s">
        <v>114</v>
      </c>
      <c r="K76" s="7" t="s">
        <v>109</v>
      </c>
      <c r="P76" s="10" t="s">
        <v>294</v>
      </c>
      <c r="T76" s="10" t="s">
        <v>295</v>
      </c>
    </row>
    <row r="77" spans="1:20" ht="51" x14ac:dyDescent="0.2">
      <c r="A77" s="3" t="s">
        <v>443</v>
      </c>
      <c r="B77" s="11" t="s">
        <v>455</v>
      </c>
      <c r="C77" s="27" t="s">
        <v>2</v>
      </c>
    </row>
    <row r="78" spans="1:20" ht="76.5" x14ac:dyDescent="0.2">
      <c r="A78" s="3" t="s">
        <v>335</v>
      </c>
      <c r="B78" s="11" t="s">
        <v>448</v>
      </c>
      <c r="C78" s="5" t="s">
        <v>336</v>
      </c>
      <c r="E78" s="8" t="s">
        <v>339</v>
      </c>
      <c r="F78" s="8" t="s">
        <v>338</v>
      </c>
      <c r="K78" s="7" t="s">
        <v>337</v>
      </c>
      <c r="N78" s="31" t="s">
        <v>340</v>
      </c>
      <c r="P78" s="10" t="s">
        <v>341</v>
      </c>
      <c r="R78" s="10" t="s">
        <v>342</v>
      </c>
    </row>
    <row r="79" spans="1:20" ht="51" x14ac:dyDescent="0.2">
      <c r="A79" s="3" t="s">
        <v>4</v>
      </c>
      <c r="B79" s="11" t="s">
        <v>448</v>
      </c>
      <c r="C79" s="5" t="s">
        <v>301</v>
      </c>
      <c r="E79" s="29" t="s">
        <v>296</v>
      </c>
      <c r="F79" s="8" t="s">
        <v>117</v>
      </c>
      <c r="I79" s="7" t="s">
        <v>297</v>
      </c>
      <c r="K79" s="7" t="s">
        <v>298</v>
      </c>
      <c r="P79" s="10" t="s">
        <v>299</v>
      </c>
      <c r="Q79" s="10" t="s">
        <v>300</v>
      </c>
    </row>
    <row r="80" spans="1:20" ht="140.25" x14ac:dyDescent="0.2">
      <c r="A80" s="3" t="s">
        <v>404</v>
      </c>
      <c r="B80" s="11" t="s">
        <v>448</v>
      </c>
      <c r="C80" s="5" t="s">
        <v>87</v>
      </c>
      <c r="E80" s="8" t="s">
        <v>473</v>
      </c>
      <c r="F80" s="8" t="s">
        <v>74</v>
      </c>
      <c r="G80" s="7" t="s">
        <v>77</v>
      </c>
      <c r="I80" s="7" t="s">
        <v>76</v>
      </c>
      <c r="J80" s="7" t="s">
        <v>79</v>
      </c>
      <c r="K80" s="7" t="s">
        <v>78</v>
      </c>
      <c r="L80" s="7" t="s">
        <v>86</v>
      </c>
      <c r="M80" s="31" t="s">
        <v>93</v>
      </c>
      <c r="N80" s="31" t="s">
        <v>75</v>
      </c>
      <c r="O80" s="31" t="s">
        <v>80</v>
      </c>
      <c r="P80" s="31" t="s">
        <v>503</v>
      </c>
    </row>
    <row r="81" spans="1:20" ht="63.75" x14ac:dyDescent="0.2">
      <c r="A81" s="3" t="s">
        <v>404</v>
      </c>
      <c r="B81" s="4" t="s">
        <v>54</v>
      </c>
      <c r="C81" s="5" t="s">
        <v>66</v>
      </c>
      <c r="E81" s="8" t="s">
        <v>63</v>
      </c>
      <c r="F81" s="8" t="s">
        <v>56</v>
      </c>
      <c r="I81" s="7" t="s">
        <v>64</v>
      </c>
      <c r="K81" s="7" t="s">
        <v>320</v>
      </c>
      <c r="R81" s="10" t="s">
        <v>65</v>
      </c>
    </row>
    <row r="82" spans="1:20" ht="153" x14ac:dyDescent="0.2">
      <c r="A82" s="3" t="s">
        <v>404</v>
      </c>
      <c r="B82" s="4" t="s">
        <v>81</v>
      </c>
      <c r="C82" s="5" t="s">
        <v>83</v>
      </c>
      <c r="E82" s="8" t="s">
        <v>82</v>
      </c>
      <c r="F82" s="8" t="s">
        <v>481</v>
      </c>
      <c r="J82" s="7" t="s">
        <v>79</v>
      </c>
      <c r="P82" s="10" t="s">
        <v>85</v>
      </c>
      <c r="S82" s="10" t="s">
        <v>84</v>
      </c>
    </row>
    <row r="83" spans="1:20" ht="63.75" x14ac:dyDescent="0.2">
      <c r="A83" s="3" t="s">
        <v>665</v>
      </c>
      <c r="B83" s="11" t="s">
        <v>448</v>
      </c>
      <c r="C83" s="27" t="s">
        <v>2</v>
      </c>
    </row>
    <row r="84" spans="1:20" ht="38.25" x14ac:dyDescent="0.2">
      <c r="A84" s="3" t="s">
        <v>449</v>
      </c>
      <c r="B84" s="11" t="s">
        <v>448</v>
      </c>
      <c r="C84" s="27" t="s">
        <v>2</v>
      </c>
    </row>
    <row r="85" spans="1:20" ht="38.25" x14ac:dyDescent="0.2">
      <c r="A85" s="3" t="s">
        <v>444</v>
      </c>
      <c r="B85" s="11" t="s">
        <v>448</v>
      </c>
      <c r="C85" s="27" t="s">
        <v>2</v>
      </c>
    </row>
    <row r="86" spans="1:20" ht="89.25" x14ac:dyDescent="0.2">
      <c r="A86" s="3" t="s">
        <v>405</v>
      </c>
      <c r="B86" s="11" t="s">
        <v>448</v>
      </c>
      <c r="C86" s="5" t="s">
        <v>1</v>
      </c>
      <c r="E86" s="8" t="s">
        <v>302</v>
      </c>
      <c r="F86" s="8" t="s">
        <v>117</v>
      </c>
      <c r="G86" s="7" t="s">
        <v>77</v>
      </c>
      <c r="I86" s="7" t="s">
        <v>114</v>
      </c>
      <c r="Q86" s="10" t="s">
        <v>303</v>
      </c>
    </row>
    <row r="87" spans="1:20" ht="38.25" x14ac:dyDescent="0.2">
      <c r="A87" s="3" t="s">
        <v>445</v>
      </c>
      <c r="B87" s="11" t="s">
        <v>448</v>
      </c>
      <c r="C87" s="27" t="s">
        <v>2</v>
      </c>
    </row>
    <row r="88" spans="1:20" ht="38.25" x14ac:dyDescent="0.2">
      <c r="A88" s="3" t="s">
        <v>446</v>
      </c>
      <c r="B88" s="11" t="s">
        <v>448</v>
      </c>
      <c r="C88" s="27" t="s">
        <v>2</v>
      </c>
    </row>
    <row r="89" spans="1:20" x14ac:dyDescent="0.2">
      <c r="A89" s="3" t="s">
        <v>447</v>
      </c>
      <c r="B89" s="11" t="s">
        <v>448</v>
      </c>
      <c r="C89" s="27" t="s">
        <v>2</v>
      </c>
    </row>
    <row r="90" spans="1:20" ht="204" x14ac:dyDescent="0.2">
      <c r="A90" s="3" t="s">
        <v>406</v>
      </c>
      <c r="B90" s="11" t="s">
        <v>448</v>
      </c>
      <c r="C90" s="5" t="s">
        <v>151</v>
      </c>
      <c r="D90" s="5" t="s">
        <v>682</v>
      </c>
      <c r="E90" s="8" t="s">
        <v>149</v>
      </c>
      <c r="F90" s="8" t="s">
        <v>148</v>
      </c>
      <c r="G90" s="7" t="s">
        <v>108</v>
      </c>
      <c r="I90" s="7" t="s">
        <v>150</v>
      </c>
      <c r="K90" s="30" t="s">
        <v>496</v>
      </c>
      <c r="P90" s="10" t="s">
        <v>378</v>
      </c>
      <c r="Q90" s="10" t="s">
        <v>377</v>
      </c>
    </row>
    <row r="91" spans="1:20" ht="165.75" x14ac:dyDescent="0.2">
      <c r="A91" s="3" t="s">
        <v>406</v>
      </c>
      <c r="B91" s="4" t="s">
        <v>407</v>
      </c>
      <c r="C91" s="5" t="s">
        <v>156</v>
      </c>
      <c r="D91" s="5" t="s">
        <v>157</v>
      </c>
      <c r="E91" s="8" t="s">
        <v>474</v>
      </c>
      <c r="F91" s="8" t="s">
        <v>343</v>
      </c>
      <c r="H91" s="7" t="s">
        <v>158</v>
      </c>
      <c r="I91" s="7" t="s">
        <v>159</v>
      </c>
      <c r="K91" s="7" t="s">
        <v>160</v>
      </c>
      <c r="L91" s="7" t="s">
        <v>161</v>
      </c>
      <c r="M91" s="31" t="s">
        <v>164</v>
      </c>
      <c r="P91" s="10" t="s">
        <v>166</v>
      </c>
      <c r="Q91" s="31" t="s">
        <v>165</v>
      </c>
      <c r="R91" s="10" t="s">
        <v>162</v>
      </c>
      <c r="S91" s="31" t="s">
        <v>163</v>
      </c>
      <c r="T91" s="10" t="s">
        <v>167</v>
      </c>
    </row>
    <row r="92" spans="1:20" ht="102" x14ac:dyDescent="0.2">
      <c r="A92" s="3" t="s">
        <v>406</v>
      </c>
      <c r="B92" s="4" t="s">
        <v>408</v>
      </c>
      <c r="C92" s="5" t="s">
        <v>346</v>
      </c>
      <c r="E92" s="8" t="s">
        <v>344</v>
      </c>
      <c r="F92" s="8" t="s">
        <v>480</v>
      </c>
      <c r="I92" s="7" t="s">
        <v>491</v>
      </c>
      <c r="K92" s="7" t="s">
        <v>345</v>
      </c>
      <c r="M92" s="9"/>
      <c r="P92" s="10" t="s">
        <v>347</v>
      </c>
      <c r="Q92" s="9"/>
      <c r="S92" s="10" t="s">
        <v>348</v>
      </c>
      <c r="T92" s="10" t="s">
        <v>167</v>
      </c>
    </row>
    <row r="93" spans="1:20" ht="51" x14ac:dyDescent="0.2">
      <c r="A93" s="44" t="s">
        <v>406</v>
      </c>
      <c r="B93" s="4" t="s">
        <v>679</v>
      </c>
      <c r="D93" s="5" t="s">
        <v>680</v>
      </c>
      <c r="M93" s="10" t="s">
        <v>681</v>
      </c>
      <c r="Q93" s="9"/>
    </row>
    <row r="94" spans="1:20" ht="140.25" x14ac:dyDescent="0.2">
      <c r="A94" s="3" t="s">
        <v>406</v>
      </c>
      <c r="B94" s="4" t="s">
        <v>409</v>
      </c>
      <c r="C94" s="5" t="s">
        <v>179</v>
      </c>
      <c r="E94" s="8" t="s">
        <v>475</v>
      </c>
      <c r="F94" s="8" t="s">
        <v>180</v>
      </c>
      <c r="G94" s="7" t="s">
        <v>108</v>
      </c>
      <c r="I94" s="7" t="s">
        <v>114</v>
      </c>
      <c r="J94" s="7" t="s">
        <v>178</v>
      </c>
      <c r="K94" s="7" t="s">
        <v>497</v>
      </c>
      <c r="P94" s="10" t="s">
        <v>177</v>
      </c>
      <c r="Q94" s="10" t="s">
        <v>181</v>
      </c>
    </row>
    <row r="95" spans="1:20" ht="127.5" x14ac:dyDescent="0.2">
      <c r="A95" s="24" t="s">
        <v>406</v>
      </c>
      <c r="B95" s="4" t="s">
        <v>410</v>
      </c>
      <c r="C95" s="5" t="s">
        <v>380</v>
      </c>
      <c r="E95" s="8" t="s">
        <v>170</v>
      </c>
      <c r="F95" s="8" t="s">
        <v>169</v>
      </c>
      <c r="G95" s="7" t="s">
        <v>108</v>
      </c>
      <c r="I95" s="7" t="s">
        <v>114</v>
      </c>
      <c r="K95" s="7" t="s">
        <v>173</v>
      </c>
      <c r="L95" s="30" t="s">
        <v>172</v>
      </c>
      <c r="M95" s="10" t="s">
        <v>171</v>
      </c>
      <c r="P95" s="10" t="s">
        <v>174</v>
      </c>
      <c r="Q95" s="10" t="s">
        <v>376</v>
      </c>
      <c r="R95" s="10" t="s">
        <v>381</v>
      </c>
      <c r="T95" s="10" t="s">
        <v>382</v>
      </c>
    </row>
    <row r="96" spans="1:20" ht="140.25" x14ac:dyDescent="0.2">
      <c r="A96" s="24" t="s">
        <v>406</v>
      </c>
      <c r="B96" s="4" t="s">
        <v>411</v>
      </c>
      <c r="C96" s="5" t="s">
        <v>175</v>
      </c>
      <c r="E96" s="8" t="s">
        <v>476</v>
      </c>
      <c r="F96" s="8" t="s">
        <v>479</v>
      </c>
      <c r="G96" s="7" t="s">
        <v>108</v>
      </c>
      <c r="H96" s="7" t="s">
        <v>176</v>
      </c>
      <c r="I96" s="7" t="s">
        <v>114</v>
      </c>
      <c r="J96" s="7" t="s">
        <v>178</v>
      </c>
      <c r="K96" s="7" t="s">
        <v>497</v>
      </c>
      <c r="P96" s="10" t="s">
        <v>177</v>
      </c>
      <c r="Q96" s="31" t="s">
        <v>508</v>
      </c>
    </row>
    <row r="97" spans="1:20" ht="242.25" x14ac:dyDescent="0.2">
      <c r="A97" s="24" t="s">
        <v>406</v>
      </c>
      <c r="B97" s="4" t="s">
        <v>412</v>
      </c>
      <c r="C97" s="5" t="s">
        <v>384</v>
      </c>
      <c r="D97" s="5" t="s">
        <v>704</v>
      </c>
      <c r="E97" s="8" t="s">
        <v>185</v>
      </c>
      <c r="F97" s="8" t="s">
        <v>182</v>
      </c>
      <c r="H97" s="7" t="s">
        <v>183</v>
      </c>
      <c r="I97" s="7" t="s">
        <v>184</v>
      </c>
      <c r="J97" s="7" t="s">
        <v>385</v>
      </c>
      <c r="M97" s="10" t="s">
        <v>186</v>
      </c>
      <c r="P97" s="10" t="s">
        <v>189</v>
      </c>
      <c r="Q97" s="10" t="s">
        <v>705</v>
      </c>
      <c r="R97" s="10" t="s">
        <v>188</v>
      </c>
      <c r="S97" s="31" t="s">
        <v>187</v>
      </c>
    </row>
    <row r="98" spans="1:20" ht="204" x14ac:dyDescent="0.2">
      <c r="A98" s="24" t="s">
        <v>406</v>
      </c>
      <c r="B98" s="4" t="s">
        <v>413</v>
      </c>
      <c r="C98" s="5" t="s">
        <v>379</v>
      </c>
      <c r="D98" s="5" t="s">
        <v>722</v>
      </c>
      <c r="E98" s="8" t="s">
        <v>191</v>
      </c>
      <c r="F98" s="8" t="s">
        <v>190</v>
      </c>
      <c r="G98" s="7" t="s">
        <v>192</v>
      </c>
      <c r="I98" s="7" t="s">
        <v>159</v>
      </c>
      <c r="K98" s="7" t="s">
        <v>193</v>
      </c>
      <c r="L98" s="30" t="s">
        <v>498</v>
      </c>
      <c r="M98" s="10" t="s">
        <v>194</v>
      </c>
      <c r="Q98" s="31" t="s">
        <v>721</v>
      </c>
      <c r="T98" s="10" t="s">
        <v>195</v>
      </c>
    </row>
    <row r="99" spans="1:20" ht="63.75" x14ac:dyDescent="0.2">
      <c r="A99" s="24" t="s">
        <v>406</v>
      </c>
      <c r="B99" s="4" t="s">
        <v>414</v>
      </c>
      <c r="C99" s="5" t="s">
        <v>388</v>
      </c>
      <c r="E99" s="8" t="s">
        <v>477</v>
      </c>
      <c r="F99" s="8" t="s">
        <v>117</v>
      </c>
      <c r="G99" s="7" t="s">
        <v>108</v>
      </c>
      <c r="I99" s="7" t="s">
        <v>114</v>
      </c>
      <c r="K99" s="7" t="s">
        <v>118</v>
      </c>
      <c r="L99" s="7" t="s">
        <v>386</v>
      </c>
      <c r="R99" s="10" t="s">
        <v>387</v>
      </c>
    </row>
    <row r="100" spans="1:20" ht="25.5" x14ac:dyDescent="0.2">
      <c r="A100" s="3" t="s">
        <v>152</v>
      </c>
      <c r="B100" s="11" t="s">
        <v>448</v>
      </c>
      <c r="C100" s="26" t="s">
        <v>102</v>
      </c>
    </row>
    <row r="101" spans="1:20" ht="51" x14ac:dyDescent="0.2">
      <c r="A101" s="3" t="s">
        <v>152</v>
      </c>
      <c r="B101" s="4" t="s">
        <v>415</v>
      </c>
      <c r="C101" s="5" t="s">
        <v>11</v>
      </c>
      <c r="E101" s="8" t="s">
        <v>203</v>
      </c>
      <c r="F101" s="8" t="s">
        <v>117</v>
      </c>
      <c r="I101" s="7" t="s">
        <v>197</v>
      </c>
      <c r="K101" s="7" t="s">
        <v>198</v>
      </c>
      <c r="Q101" s="10" t="s">
        <v>199</v>
      </c>
    </row>
    <row r="102" spans="1:20" ht="127.5" x14ac:dyDescent="0.2">
      <c r="A102" s="3" t="s">
        <v>152</v>
      </c>
      <c r="B102" s="4" t="s">
        <v>416</v>
      </c>
      <c r="C102" s="5" t="s">
        <v>201</v>
      </c>
      <c r="D102" s="5" t="s">
        <v>196</v>
      </c>
      <c r="E102" s="8" t="s">
        <v>203</v>
      </c>
      <c r="F102" s="8" t="s">
        <v>200</v>
      </c>
      <c r="K102" s="30" t="s">
        <v>204</v>
      </c>
      <c r="M102" s="10" t="s">
        <v>205</v>
      </c>
      <c r="O102" s="10" t="s">
        <v>202</v>
      </c>
      <c r="P102" s="10" t="s">
        <v>206</v>
      </c>
    </row>
    <row r="103" spans="1:20" ht="38.25" x14ac:dyDescent="0.2">
      <c r="A103" s="3" t="s">
        <v>152</v>
      </c>
      <c r="B103" s="11" t="s">
        <v>417</v>
      </c>
      <c r="C103" s="5" t="s">
        <v>357</v>
      </c>
      <c r="E103" s="8" t="s">
        <v>478</v>
      </c>
      <c r="F103" s="8" t="s">
        <v>117</v>
      </c>
      <c r="I103" s="7" t="s">
        <v>197</v>
      </c>
      <c r="K103" s="7" t="s">
        <v>198</v>
      </c>
      <c r="Q103" s="10" t="s">
        <v>199</v>
      </c>
    </row>
    <row r="104" spans="1:20" ht="38.25" x14ac:dyDescent="0.2">
      <c r="A104" s="3" t="s">
        <v>152</v>
      </c>
      <c r="B104" s="11" t="s">
        <v>441</v>
      </c>
      <c r="C104" s="27" t="s">
        <v>2</v>
      </c>
    </row>
    <row r="105" spans="1:20" ht="25.5" x14ac:dyDescent="0.2">
      <c r="A105" s="3" t="s">
        <v>152</v>
      </c>
      <c r="B105" s="4" t="s">
        <v>153</v>
      </c>
      <c r="C105" s="5" t="s">
        <v>12</v>
      </c>
      <c r="E105" s="8" t="s">
        <v>369</v>
      </c>
      <c r="F105" s="8" t="s">
        <v>117</v>
      </c>
    </row>
    <row r="106" spans="1:20" ht="38.25" x14ac:dyDescent="0.2">
      <c r="A106" s="3" t="s">
        <v>419</v>
      </c>
      <c r="B106" s="11" t="s">
        <v>448</v>
      </c>
      <c r="C106" s="26" t="s">
        <v>2</v>
      </c>
    </row>
  </sheetData>
  <autoFilter ref="A1:T106">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sortState ref="A4:T79">
      <sortCondition ref="A1:A79"/>
    </sortState>
  </autoFilter>
  <mergeCells count="8">
    <mergeCell ref="B1:B2"/>
    <mergeCell ref="M1:T1"/>
    <mergeCell ref="F1:F2"/>
    <mergeCell ref="A1:A2"/>
    <mergeCell ref="C1:C2"/>
    <mergeCell ref="D1:D2"/>
    <mergeCell ref="E1:E2"/>
    <mergeCell ref="G1:L1"/>
  </mergeCells>
  <pageMargins left="0.7" right="0.7" top="0.75" bottom="0.75" header="0.3" footer="0.3"/>
  <pageSetup paperSize="141" scale="71" fitToHeight="0" orientation="landscape"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110" zoomScaleNormal="110" zoomScalePageLayoutView="110" workbookViewId="0">
      <pane xSplit="2" ySplit="1" topLeftCell="C66" activePane="bottomRight" state="frozen"/>
      <selection pane="topRight" activeCell="C1" sqref="C1"/>
      <selection pane="bottomLeft" activeCell="A2" sqref="A2"/>
      <selection pane="bottomRight" activeCell="F83" sqref="F83"/>
    </sheetView>
  </sheetViews>
  <sheetFormatPr defaultColWidth="10.85546875" defaultRowHeight="12.75" x14ac:dyDescent="0.2"/>
  <cols>
    <col min="1" max="1" width="11.28515625" style="22" customWidth="1"/>
    <col min="2" max="2" width="15.28515625" style="4" customWidth="1"/>
    <col min="3" max="3" width="47.28515625" style="34" customWidth="1"/>
    <col min="4" max="4" width="16.85546875" style="34" customWidth="1"/>
    <col min="5" max="5" width="13.42578125" style="35" customWidth="1"/>
    <col min="6" max="6" width="31.85546875" style="35" customWidth="1"/>
    <col min="7" max="7" width="24.140625" style="36" customWidth="1"/>
    <col min="8" max="16384" width="10.85546875" style="33"/>
  </cols>
  <sheetData>
    <row r="1" spans="1:7" ht="38.25" x14ac:dyDescent="0.2">
      <c r="A1" s="22" t="s">
        <v>0</v>
      </c>
      <c r="B1" s="22" t="s">
        <v>39</v>
      </c>
      <c r="C1" s="46" t="s">
        <v>644</v>
      </c>
      <c r="D1" s="46" t="s">
        <v>643</v>
      </c>
      <c r="E1" s="49" t="s">
        <v>515</v>
      </c>
      <c r="F1" s="50" t="s">
        <v>645</v>
      </c>
      <c r="G1" s="23" t="s">
        <v>578</v>
      </c>
    </row>
    <row r="2" spans="1:7" ht="25.5" x14ac:dyDescent="0.2">
      <c r="A2" s="22" t="s">
        <v>418</v>
      </c>
      <c r="B2" s="11" t="s">
        <v>448</v>
      </c>
      <c r="C2" s="34" t="s">
        <v>2</v>
      </c>
    </row>
    <row r="3" spans="1:7" ht="76.5" x14ac:dyDescent="0.2">
      <c r="A3" s="22" t="s">
        <v>418</v>
      </c>
      <c r="B3" s="4" t="s">
        <v>28</v>
      </c>
      <c r="C3" s="47" t="s">
        <v>519</v>
      </c>
      <c r="D3" s="47" t="s">
        <v>520</v>
      </c>
      <c r="E3" s="51" t="s">
        <v>579</v>
      </c>
      <c r="F3" s="51" t="s">
        <v>522</v>
      </c>
      <c r="G3" s="45" t="s">
        <v>574</v>
      </c>
    </row>
    <row r="4" spans="1:7" ht="38.25" x14ac:dyDescent="0.2">
      <c r="A4" s="22" t="s">
        <v>418</v>
      </c>
      <c r="B4" s="4" t="s">
        <v>577</v>
      </c>
      <c r="C4" s="34" t="s">
        <v>2</v>
      </c>
    </row>
    <row r="5" spans="1:7" ht="51" x14ac:dyDescent="0.2">
      <c r="A5" s="22" t="s">
        <v>418</v>
      </c>
      <c r="B5" s="4" t="s">
        <v>421</v>
      </c>
      <c r="C5" s="47" t="s">
        <v>516</v>
      </c>
      <c r="D5" s="47" t="s">
        <v>517</v>
      </c>
      <c r="E5" s="51" t="s">
        <v>518</v>
      </c>
      <c r="F5" s="51" t="s">
        <v>580</v>
      </c>
      <c r="G5" s="45" t="s">
        <v>581</v>
      </c>
    </row>
    <row r="6" spans="1:7" x14ac:dyDescent="0.2">
      <c r="A6" s="22" t="s">
        <v>7</v>
      </c>
      <c r="B6" s="11" t="s">
        <v>448</v>
      </c>
      <c r="C6" s="34" t="s">
        <v>2</v>
      </c>
    </row>
    <row r="7" spans="1:7" ht="38.25" x14ac:dyDescent="0.2">
      <c r="A7" s="22" t="s">
        <v>7</v>
      </c>
      <c r="B7" s="11" t="s">
        <v>398</v>
      </c>
      <c r="C7" s="34" t="s">
        <v>2</v>
      </c>
    </row>
    <row r="8" spans="1:7" ht="38.25" x14ac:dyDescent="0.2">
      <c r="A8" s="22" t="s">
        <v>7</v>
      </c>
      <c r="B8" s="11" t="s">
        <v>588</v>
      </c>
      <c r="C8" s="34" t="s">
        <v>589</v>
      </c>
      <c r="D8" s="34" t="s">
        <v>587</v>
      </c>
      <c r="E8" s="35" t="s">
        <v>518</v>
      </c>
      <c r="F8" s="35" t="s">
        <v>518</v>
      </c>
    </row>
    <row r="9" spans="1:7" ht="63.75" x14ac:dyDescent="0.2">
      <c r="A9" s="22" t="s">
        <v>7</v>
      </c>
      <c r="B9" s="11" t="s">
        <v>583</v>
      </c>
      <c r="C9" s="48" t="s">
        <v>648</v>
      </c>
      <c r="D9" s="47" t="s">
        <v>593</v>
      </c>
      <c r="E9" s="51" t="s">
        <v>518</v>
      </c>
      <c r="F9" s="51" t="s">
        <v>523</v>
      </c>
    </row>
    <row r="10" spans="1:7" ht="25.5" x14ac:dyDescent="0.2">
      <c r="A10" s="22" t="s">
        <v>7</v>
      </c>
      <c r="B10" s="11" t="s">
        <v>430</v>
      </c>
      <c r="C10" s="34" t="s">
        <v>2</v>
      </c>
    </row>
    <row r="11" spans="1:7" ht="51" x14ac:dyDescent="0.2">
      <c r="A11" s="22" t="s">
        <v>154</v>
      </c>
      <c r="B11" s="11" t="s">
        <v>448</v>
      </c>
      <c r="C11" s="34" t="s">
        <v>2</v>
      </c>
    </row>
    <row r="12" spans="1:7" ht="51" x14ac:dyDescent="0.2">
      <c r="A12" s="22" t="s">
        <v>5</v>
      </c>
      <c r="B12" s="11" t="s">
        <v>448</v>
      </c>
      <c r="C12" s="34" t="s">
        <v>2</v>
      </c>
    </row>
    <row r="13" spans="1:7" ht="51" x14ac:dyDescent="0.2">
      <c r="A13" s="22" t="s">
        <v>155</v>
      </c>
      <c r="B13" s="11" t="s">
        <v>448</v>
      </c>
      <c r="C13" s="52" t="s">
        <v>596</v>
      </c>
      <c r="D13" s="34" t="s">
        <v>518</v>
      </c>
      <c r="E13" s="35" t="s">
        <v>518</v>
      </c>
      <c r="F13" s="35" t="s">
        <v>597</v>
      </c>
    </row>
    <row r="14" spans="1:7" ht="25.5" x14ac:dyDescent="0.2">
      <c r="A14" s="22" t="s">
        <v>424</v>
      </c>
      <c r="B14" s="11" t="s">
        <v>448</v>
      </c>
      <c r="C14" s="34" t="s">
        <v>2</v>
      </c>
    </row>
    <row r="15" spans="1:7" x14ac:dyDescent="0.2">
      <c r="A15" s="22" t="s">
        <v>47</v>
      </c>
      <c r="B15" s="11" t="s">
        <v>448</v>
      </c>
      <c r="C15" s="34" t="s">
        <v>2</v>
      </c>
    </row>
    <row r="16" spans="1:7" ht="51" x14ac:dyDescent="0.2">
      <c r="A16" s="22" t="s">
        <v>48</v>
      </c>
      <c r="B16" s="11" t="s">
        <v>448</v>
      </c>
      <c r="C16" s="34" t="s">
        <v>603</v>
      </c>
      <c r="D16" s="34" t="s">
        <v>518</v>
      </c>
      <c r="E16" s="35" t="s">
        <v>518</v>
      </c>
      <c r="F16" s="35" t="s">
        <v>602</v>
      </c>
    </row>
    <row r="17" spans="1:6" ht="51" x14ac:dyDescent="0.2">
      <c r="A17" s="22" t="s">
        <v>48</v>
      </c>
      <c r="B17" s="4" t="s">
        <v>59</v>
      </c>
      <c r="C17" s="34" t="s">
        <v>599</v>
      </c>
      <c r="D17" s="34" t="s">
        <v>600</v>
      </c>
      <c r="E17" s="35" t="s">
        <v>518</v>
      </c>
      <c r="F17" s="35" t="s">
        <v>601</v>
      </c>
    </row>
    <row r="18" spans="1:6" ht="89.25" x14ac:dyDescent="0.2">
      <c r="A18" s="22" t="s">
        <v>389</v>
      </c>
      <c r="B18" s="11" t="s">
        <v>448</v>
      </c>
      <c r="C18" s="34" t="s">
        <v>604</v>
      </c>
      <c r="D18" s="34" t="s">
        <v>605</v>
      </c>
      <c r="E18" s="35" t="s">
        <v>518</v>
      </c>
      <c r="F18" s="35" t="s">
        <v>612</v>
      </c>
    </row>
    <row r="19" spans="1:6" ht="51" x14ac:dyDescent="0.2">
      <c r="A19" s="22" t="s">
        <v>389</v>
      </c>
      <c r="B19" s="11" t="s">
        <v>608</v>
      </c>
      <c r="C19" s="34" t="s">
        <v>609</v>
      </c>
      <c r="D19" s="34" t="s">
        <v>610</v>
      </c>
      <c r="E19" s="35" t="s">
        <v>518</v>
      </c>
      <c r="F19" s="35" t="s">
        <v>611</v>
      </c>
    </row>
    <row r="20" spans="1:6" ht="38.25" x14ac:dyDescent="0.2">
      <c r="A20" s="22" t="s">
        <v>134</v>
      </c>
      <c r="B20" s="11" t="s">
        <v>448</v>
      </c>
      <c r="C20" s="34" t="s">
        <v>2</v>
      </c>
    </row>
    <row r="21" spans="1:6" ht="51" x14ac:dyDescent="0.2">
      <c r="A21" s="22" t="s">
        <v>390</v>
      </c>
      <c r="B21" s="11" t="s">
        <v>448</v>
      </c>
      <c r="C21" s="47" t="s">
        <v>614</v>
      </c>
      <c r="D21" s="34" t="s">
        <v>592</v>
      </c>
      <c r="E21" s="35" t="s">
        <v>615</v>
      </c>
      <c r="F21" s="35" t="s">
        <v>621</v>
      </c>
    </row>
    <row r="22" spans="1:6" ht="51" x14ac:dyDescent="0.2">
      <c r="A22" s="22" t="s">
        <v>451</v>
      </c>
      <c r="B22" s="11" t="s">
        <v>448</v>
      </c>
      <c r="C22" s="34" t="s">
        <v>2</v>
      </c>
    </row>
    <row r="23" spans="1:6" ht="127.5" x14ac:dyDescent="0.2">
      <c r="A23" s="22" t="s">
        <v>391</v>
      </c>
      <c r="B23" s="11" t="s">
        <v>448</v>
      </c>
      <c r="C23" s="34" t="s">
        <v>620</v>
      </c>
      <c r="D23" s="34" t="s">
        <v>518</v>
      </c>
      <c r="E23" s="35" t="s">
        <v>518</v>
      </c>
      <c r="F23" s="35" t="s">
        <v>619</v>
      </c>
    </row>
    <row r="24" spans="1:6" ht="63.75" x14ac:dyDescent="0.2">
      <c r="A24" s="22" t="s">
        <v>392</v>
      </c>
      <c r="B24" s="11" t="s">
        <v>448</v>
      </c>
      <c r="C24" s="52" t="s">
        <v>524</v>
      </c>
      <c r="D24" s="34" t="s">
        <v>610</v>
      </c>
      <c r="E24" s="35" t="s">
        <v>518</v>
      </c>
      <c r="F24" s="35" t="s">
        <v>518</v>
      </c>
    </row>
    <row r="25" spans="1:6" ht="51" x14ac:dyDescent="0.2">
      <c r="A25" s="22" t="s">
        <v>720</v>
      </c>
      <c r="B25" s="11" t="s">
        <v>448</v>
      </c>
      <c r="C25" s="34" t="s">
        <v>2</v>
      </c>
    </row>
    <row r="26" spans="1:6" ht="102" x14ac:dyDescent="0.2">
      <c r="A26" s="22" t="s">
        <v>425</v>
      </c>
      <c r="B26" s="11" t="s">
        <v>448</v>
      </c>
      <c r="C26" s="34" t="s">
        <v>620</v>
      </c>
      <c r="F26" s="35" t="s">
        <v>627</v>
      </c>
    </row>
    <row r="27" spans="1:6" ht="38.25" x14ac:dyDescent="0.2">
      <c r="A27" s="22" t="s">
        <v>452</v>
      </c>
      <c r="B27" s="11" t="s">
        <v>448</v>
      </c>
      <c r="C27" s="34" t="s">
        <v>2</v>
      </c>
    </row>
    <row r="28" spans="1:6" ht="76.5" x14ac:dyDescent="0.2">
      <c r="A28" s="22" t="s">
        <v>393</v>
      </c>
      <c r="B28" s="4" t="s">
        <v>448</v>
      </c>
      <c r="C28" s="34" t="s">
        <v>633</v>
      </c>
      <c r="D28" s="34" t="s">
        <v>518</v>
      </c>
      <c r="E28" s="35" t="s">
        <v>518</v>
      </c>
      <c r="F28" s="35" t="s">
        <v>626</v>
      </c>
    </row>
    <row r="29" spans="1:6" ht="51" x14ac:dyDescent="0.2">
      <c r="A29" s="22" t="s">
        <v>426</v>
      </c>
      <c r="B29" s="11" t="s">
        <v>448</v>
      </c>
      <c r="C29" s="34" t="s">
        <v>2</v>
      </c>
    </row>
    <row r="30" spans="1:6" ht="51" x14ac:dyDescent="0.2">
      <c r="A30" s="22" t="s">
        <v>394</v>
      </c>
      <c r="B30" s="11" t="s">
        <v>448</v>
      </c>
      <c r="C30" s="34" t="s">
        <v>709</v>
      </c>
      <c r="D30" s="34" t="s">
        <v>710</v>
      </c>
      <c r="E30" s="35" t="s">
        <v>518</v>
      </c>
      <c r="F30" s="35" t="s">
        <v>518</v>
      </c>
    </row>
    <row r="31" spans="1:6" ht="89.25" x14ac:dyDescent="0.2">
      <c r="A31" s="22" t="s">
        <v>395</v>
      </c>
      <c r="B31" s="4" t="s">
        <v>396</v>
      </c>
      <c r="C31" s="48" t="s">
        <v>636</v>
      </c>
      <c r="D31" s="34" t="s">
        <v>634</v>
      </c>
      <c r="E31" s="35" t="s">
        <v>635</v>
      </c>
      <c r="F31" s="35" t="s">
        <v>637</v>
      </c>
    </row>
    <row r="32" spans="1:6" ht="25.5" x14ac:dyDescent="0.2">
      <c r="A32" s="22" t="s">
        <v>88</v>
      </c>
      <c r="B32" s="11" t="s">
        <v>448</v>
      </c>
      <c r="C32" s="34" t="s">
        <v>2</v>
      </c>
    </row>
    <row r="33" spans="1:7" ht="89.25" x14ac:dyDescent="0.2">
      <c r="A33" s="22" t="s">
        <v>88</v>
      </c>
      <c r="B33" s="4" t="s">
        <v>101</v>
      </c>
      <c r="C33" s="47" t="s">
        <v>723</v>
      </c>
      <c r="D33" s="34" t="s">
        <v>610</v>
      </c>
      <c r="E33" s="35" t="s">
        <v>640</v>
      </c>
      <c r="F33" s="35" t="s">
        <v>637</v>
      </c>
      <c r="G33" s="36" t="s">
        <v>638</v>
      </c>
    </row>
    <row r="34" spans="1:7" ht="25.5" x14ac:dyDescent="0.2">
      <c r="A34" s="22" t="s">
        <v>88</v>
      </c>
      <c r="B34" s="4" t="s">
        <v>428</v>
      </c>
      <c r="C34" s="34" t="s">
        <v>2</v>
      </c>
    </row>
    <row r="35" spans="1:7" ht="38.25" x14ac:dyDescent="0.2">
      <c r="A35" s="22" t="s">
        <v>88</v>
      </c>
      <c r="B35" s="4" t="s">
        <v>400</v>
      </c>
      <c r="C35" s="34" t="s">
        <v>2</v>
      </c>
    </row>
    <row r="36" spans="1:7" ht="38.25" x14ac:dyDescent="0.2">
      <c r="A36" s="22" t="s">
        <v>88</v>
      </c>
      <c r="B36" s="4" t="s">
        <v>429</v>
      </c>
      <c r="C36" s="34" t="s">
        <v>2</v>
      </c>
    </row>
    <row r="37" spans="1:7" ht="25.5" x14ac:dyDescent="0.2">
      <c r="A37" s="22" t="s">
        <v>88</v>
      </c>
      <c r="B37" s="4" t="s">
        <v>433</v>
      </c>
      <c r="C37" s="34" t="s">
        <v>2</v>
      </c>
    </row>
    <row r="38" spans="1:7" ht="38.25" x14ac:dyDescent="0.2">
      <c r="A38" s="22" t="s">
        <v>401</v>
      </c>
      <c r="B38" s="11" t="s">
        <v>448</v>
      </c>
      <c r="C38" s="34" t="s">
        <v>2</v>
      </c>
    </row>
    <row r="39" spans="1:7" x14ac:dyDescent="0.2">
      <c r="A39" s="22" t="s">
        <v>122</v>
      </c>
      <c r="B39" s="11" t="s">
        <v>448</v>
      </c>
      <c r="C39" s="34" t="s">
        <v>2</v>
      </c>
    </row>
    <row r="40" spans="1:7" ht="89.25" x14ac:dyDescent="0.2">
      <c r="A40" s="22" t="s">
        <v>313</v>
      </c>
      <c r="B40" s="11" t="s">
        <v>314</v>
      </c>
      <c r="C40" s="34" t="s">
        <v>647</v>
      </c>
      <c r="D40" s="34" t="s">
        <v>646</v>
      </c>
      <c r="E40" s="35" t="s">
        <v>518</v>
      </c>
      <c r="F40" s="35" t="s">
        <v>649</v>
      </c>
    </row>
    <row r="41" spans="1:7" ht="63.75" x14ac:dyDescent="0.2">
      <c r="A41" s="22" t="s">
        <v>122</v>
      </c>
      <c r="B41" s="4" t="s">
        <v>402</v>
      </c>
      <c r="C41" s="34" t="s">
        <v>2</v>
      </c>
    </row>
    <row r="42" spans="1:7" ht="38.25" x14ac:dyDescent="0.2">
      <c r="A42" s="22" t="s">
        <v>442</v>
      </c>
      <c r="B42" s="11" t="s">
        <v>448</v>
      </c>
      <c r="C42" s="48" t="s">
        <v>2</v>
      </c>
      <c r="E42" s="35" t="s">
        <v>650</v>
      </c>
      <c r="F42" s="35" t="s">
        <v>651</v>
      </c>
    </row>
    <row r="43" spans="1:7" x14ac:dyDescent="0.2">
      <c r="A43" s="22" t="s">
        <v>147</v>
      </c>
      <c r="B43" s="11" t="s">
        <v>448</v>
      </c>
      <c r="C43" s="34" t="s">
        <v>2</v>
      </c>
    </row>
    <row r="44" spans="1:7" ht="51" x14ac:dyDescent="0.2">
      <c r="A44" s="22" t="s">
        <v>147</v>
      </c>
      <c r="B44" s="11" t="s">
        <v>434</v>
      </c>
      <c r="C44" s="34" t="s">
        <v>2</v>
      </c>
    </row>
    <row r="45" spans="1:7" ht="38.25" x14ac:dyDescent="0.2">
      <c r="A45" s="22" t="s">
        <v>147</v>
      </c>
      <c r="B45" s="11" t="s">
        <v>435</v>
      </c>
      <c r="C45" s="34" t="s">
        <v>2</v>
      </c>
    </row>
    <row r="46" spans="1:7" ht="25.5" x14ac:dyDescent="0.2">
      <c r="A46" s="22" t="s">
        <v>147</v>
      </c>
      <c r="B46" s="4" t="s">
        <v>438</v>
      </c>
      <c r="C46" s="34" t="s">
        <v>2</v>
      </c>
    </row>
    <row r="47" spans="1:7" ht="25.5" x14ac:dyDescent="0.2">
      <c r="A47" s="22" t="s">
        <v>147</v>
      </c>
      <c r="B47" s="4" t="s">
        <v>439</v>
      </c>
      <c r="C47" s="34" t="s">
        <v>2</v>
      </c>
    </row>
    <row r="48" spans="1:7" x14ac:dyDescent="0.2">
      <c r="A48" s="22" t="s">
        <v>128</v>
      </c>
      <c r="B48" s="11" t="s">
        <v>448</v>
      </c>
      <c r="C48" s="34" t="s">
        <v>2</v>
      </c>
    </row>
    <row r="49" spans="1:7" ht="38.25" x14ac:dyDescent="0.2">
      <c r="A49" s="22" t="s">
        <v>128</v>
      </c>
      <c r="B49" s="11" t="s">
        <v>450</v>
      </c>
      <c r="C49" s="34" t="s">
        <v>2</v>
      </c>
    </row>
    <row r="50" spans="1:7" ht="25.5" x14ac:dyDescent="0.2">
      <c r="A50" s="22" t="s">
        <v>128</v>
      </c>
      <c r="B50" s="11" t="s">
        <v>440</v>
      </c>
      <c r="C50" s="34" t="s">
        <v>2</v>
      </c>
    </row>
    <row r="51" spans="1:7" ht="38.25" x14ac:dyDescent="0.2">
      <c r="A51" s="22" t="s">
        <v>128</v>
      </c>
      <c r="B51" s="4" t="s">
        <v>403</v>
      </c>
      <c r="C51" s="34" t="s">
        <v>652</v>
      </c>
      <c r="D51" s="34" t="s">
        <v>653</v>
      </c>
      <c r="E51" s="35" t="s">
        <v>518</v>
      </c>
      <c r="F51" s="35" t="s">
        <v>518</v>
      </c>
    </row>
    <row r="52" spans="1:7" ht="51" x14ac:dyDescent="0.2">
      <c r="A52" s="22" t="s">
        <v>3</v>
      </c>
      <c r="B52" s="11" t="s">
        <v>448</v>
      </c>
      <c r="C52" s="34" t="s">
        <v>2</v>
      </c>
      <c r="D52" s="34" t="s">
        <v>518</v>
      </c>
      <c r="E52" s="35" t="s">
        <v>518</v>
      </c>
      <c r="F52" s="35" t="s">
        <v>655</v>
      </c>
    </row>
    <row r="53" spans="1:7" ht="51" x14ac:dyDescent="0.2">
      <c r="A53" s="22" t="s">
        <v>443</v>
      </c>
      <c r="B53" s="11" t="s">
        <v>455</v>
      </c>
      <c r="C53" s="34" t="s">
        <v>656</v>
      </c>
      <c r="G53" s="36" t="s">
        <v>657</v>
      </c>
    </row>
    <row r="54" spans="1:7" ht="38.25" x14ac:dyDescent="0.2">
      <c r="A54" s="22" t="s">
        <v>335</v>
      </c>
      <c r="B54" s="11" t="s">
        <v>448</v>
      </c>
      <c r="C54" s="34" t="s">
        <v>2</v>
      </c>
    </row>
    <row r="55" spans="1:7" ht="51" x14ac:dyDescent="0.2">
      <c r="A55" s="22" t="s">
        <v>4</v>
      </c>
      <c r="B55" s="11" t="s">
        <v>448</v>
      </c>
      <c r="C55" s="34" t="s">
        <v>2</v>
      </c>
    </row>
    <row r="56" spans="1:7" ht="89.25" x14ac:dyDescent="0.2">
      <c r="A56" s="22" t="s">
        <v>404</v>
      </c>
      <c r="B56" s="11" t="s">
        <v>448</v>
      </c>
      <c r="C56" s="47" t="s">
        <v>525</v>
      </c>
      <c r="D56" s="47" t="s">
        <v>526</v>
      </c>
      <c r="E56" s="51" t="s">
        <v>521</v>
      </c>
      <c r="F56" s="53" t="s">
        <v>659</v>
      </c>
      <c r="G56" s="36" t="s">
        <v>658</v>
      </c>
    </row>
    <row r="57" spans="1:7" ht="63.75" x14ac:dyDescent="0.2">
      <c r="A57" s="22" t="s">
        <v>665</v>
      </c>
      <c r="B57" s="11" t="s">
        <v>448</v>
      </c>
      <c r="C57" s="34" t="s">
        <v>2</v>
      </c>
    </row>
    <row r="58" spans="1:7" ht="38.25" x14ac:dyDescent="0.2">
      <c r="A58" s="22" t="s">
        <v>449</v>
      </c>
      <c r="B58" s="11" t="s">
        <v>448</v>
      </c>
      <c r="C58" s="34" t="s">
        <v>2</v>
      </c>
    </row>
    <row r="59" spans="1:7" ht="38.25" x14ac:dyDescent="0.2">
      <c r="A59" s="22" t="s">
        <v>444</v>
      </c>
      <c r="B59" s="11" t="s">
        <v>448</v>
      </c>
      <c r="C59" s="34" t="s">
        <v>620</v>
      </c>
      <c r="D59" s="34" t="s">
        <v>518</v>
      </c>
      <c r="E59" s="35" t="s">
        <v>667</v>
      </c>
      <c r="F59" s="35" t="s">
        <v>666</v>
      </c>
    </row>
    <row r="60" spans="1:7" ht="63.75" x14ac:dyDescent="0.2">
      <c r="A60" s="22" t="s">
        <v>405</v>
      </c>
      <c r="B60" s="11" t="s">
        <v>448</v>
      </c>
      <c r="C60" s="34" t="s">
        <v>669</v>
      </c>
      <c r="D60" s="34" t="s">
        <v>671</v>
      </c>
      <c r="E60" s="35" t="s">
        <v>518</v>
      </c>
      <c r="F60" s="35" t="s">
        <v>670</v>
      </c>
    </row>
    <row r="61" spans="1:7" ht="38.25" x14ac:dyDescent="0.2">
      <c r="A61" s="22" t="s">
        <v>445</v>
      </c>
      <c r="B61" s="11" t="s">
        <v>448</v>
      </c>
      <c r="C61" s="34" t="s">
        <v>2</v>
      </c>
    </row>
    <row r="62" spans="1:7" ht="38.25" x14ac:dyDescent="0.2">
      <c r="A62" s="22" t="s">
        <v>446</v>
      </c>
      <c r="B62" s="11" t="s">
        <v>448</v>
      </c>
      <c r="C62" s="34" t="s">
        <v>2</v>
      </c>
    </row>
    <row r="63" spans="1:7" x14ac:dyDescent="0.2">
      <c r="A63" s="22" t="s">
        <v>447</v>
      </c>
      <c r="B63" s="11" t="s">
        <v>448</v>
      </c>
      <c r="C63" s="34" t="s">
        <v>2</v>
      </c>
    </row>
    <row r="64" spans="1:7" ht="38.25" x14ac:dyDescent="0.2">
      <c r="A64" s="22" t="s">
        <v>406</v>
      </c>
      <c r="B64" s="11" t="s">
        <v>448</v>
      </c>
      <c r="C64" s="34" t="s">
        <v>676</v>
      </c>
      <c r="D64" s="34" t="s">
        <v>605</v>
      </c>
      <c r="E64" s="35" t="s">
        <v>518</v>
      </c>
      <c r="F64" s="35" t="s">
        <v>518</v>
      </c>
    </row>
    <row r="65" spans="1:7" ht="51" x14ac:dyDescent="0.2">
      <c r="A65" s="22" t="s">
        <v>406</v>
      </c>
      <c r="B65" s="4" t="s">
        <v>407</v>
      </c>
      <c r="C65" s="34" t="s">
        <v>683</v>
      </c>
      <c r="D65" s="34" t="s">
        <v>684</v>
      </c>
      <c r="E65" s="35" t="s">
        <v>685</v>
      </c>
      <c r="G65" s="36" t="s">
        <v>686</v>
      </c>
    </row>
    <row r="66" spans="1:7" ht="38.25" x14ac:dyDescent="0.2">
      <c r="A66" s="22" t="s">
        <v>406</v>
      </c>
      <c r="B66" s="4" t="s">
        <v>409</v>
      </c>
      <c r="C66" s="34" t="s">
        <v>2</v>
      </c>
    </row>
    <row r="67" spans="1:7" ht="25.5" x14ac:dyDescent="0.2">
      <c r="A67" s="32" t="s">
        <v>406</v>
      </c>
      <c r="B67" s="4" t="s">
        <v>410</v>
      </c>
      <c r="C67" s="34" t="s">
        <v>2</v>
      </c>
    </row>
    <row r="68" spans="1:7" ht="25.5" x14ac:dyDescent="0.2">
      <c r="A68" s="32" t="s">
        <v>406</v>
      </c>
      <c r="B68" s="4" t="s">
        <v>411</v>
      </c>
      <c r="C68" s="34" t="s">
        <v>2</v>
      </c>
    </row>
    <row r="69" spans="1:7" ht="38.25" x14ac:dyDescent="0.2">
      <c r="A69" s="32" t="s">
        <v>406</v>
      </c>
      <c r="B69" s="4" t="s">
        <v>412</v>
      </c>
      <c r="C69" s="34" t="s">
        <v>2</v>
      </c>
    </row>
    <row r="70" spans="1:7" ht="76.5" x14ac:dyDescent="0.2">
      <c r="A70" s="32" t="s">
        <v>406</v>
      </c>
      <c r="B70" s="4" t="s">
        <v>413</v>
      </c>
      <c r="C70" s="47" t="s">
        <v>677</v>
      </c>
      <c r="D70" s="34" t="s">
        <v>678</v>
      </c>
      <c r="E70" s="35" t="s">
        <v>518</v>
      </c>
      <c r="F70" s="35" t="s">
        <v>706</v>
      </c>
    </row>
    <row r="71" spans="1:7" ht="25.5" x14ac:dyDescent="0.2">
      <c r="A71" s="32" t="s">
        <v>406</v>
      </c>
      <c r="B71" s="4" t="s">
        <v>542</v>
      </c>
      <c r="C71" s="34" t="s">
        <v>2</v>
      </c>
    </row>
    <row r="72" spans="1:7" ht="63.75" x14ac:dyDescent="0.2">
      <c r="A72" s="32" t="s">
        <v>406</v>
      </c>
      <c r="B72" s="4" t="s">
        <v>414</v>
      </c>
      <c r="C72" s="47" t="s">
        <v>620</v>
      </c>
      <c r="D72" s="34" t="s">
        <v>518</v>
      </c>
      <c r="E72" s="35" t="s">
        <v>518</v>
      </c>
      <c r="F72" s="35" t="s">
        <v>688</v>
      </c>
    </row>
    <row r="73" spans="1:7" x14ac:dyDescent="0.2">
      <c r="A73" s="22" t="s">
        <v>152</v>
      </c>
      <c r="B73" s="11" t="s">
        <v>448</v>
      </c>
      <c r="C73" s="34" t="s">
        <v>2</v>
      </c>
    </row>
    <row r="74" spans="1:7" ht="51" x14ac:dyDescent="0.2">
      <c r="A74" s="22" t="s">
        <v>152</v>
      </c>
      <c r="B74" s="4" t="s">
        <v>415</v>
      </c>
      <c r="C74" s="34" t="s">
        <v>691</v>
      </c>
      <c r="D74" s="34" t="s">
        <v>694</v>
      </c>
      <c r="E74" s="35" t="s">
        <v>518</v>
      </c>
      <c r="F74" s="35" t="s">
        <v>518</v>
      </c>
    </row>
    <row r="75" spans="1:7" ht="25.5" x14ac:dyDescent="0.2">
      <c r="A75" s="22" t="s">
        <v>152</v>
      </c>
      <c r="B75" s="4" t="s">
        <v>416</v>
      </c>
      <c r="C75" s="47" t="s">
        <v>693</v>
      </c>
      <c r="D75" s="34" t="s">
        <v>692</v>
      </c>
      <c r="E75" s="35" t="s">
        <v>518</v>
      </c>
      <c r="F75" s="35" t="s">
        <v>695</v>
      </c>
    </row>
    <row r="76" spans="1:7" ht="25.5" x14ac:dyDescent="0.2">
      <c r="A76" s="22" t="s">
        <v>152</v>
      </c>
      <c r="B76" s="11" t="s">
        <v>417</v>
      </c>
      <c r="C76" s="34" t="s">
        <v>2</v>
      </c>
    </row>
    <row r="77" spans="1:7" ht="38.25" x14ac:dyDescent="0.2">
      <c r="A77" s="22" t="s">
        <v>152</v>
      </c>
      <c r="B77" s="11" t="s">
        <v>441</v>
      </c>
      <c r="C77" s="34" t="s">
        <v>2</v>
      </c>
    </row>
    <row r="78" spans="1:7" ht="25.5" x14ac:dyDescent="0.2">
      <c r="A78" s="22" t="s">
        <v>152</v>
      </c>
      <c r="B78" s="4" t="s">
        <v>153</v>
      </c>
      <c r="C78" s="34" t="s">
        <v>2</v>
      </c>
    </row>
    <row r="79" spans="1:7" ht="25.5" x14ac:dyDescent="0.2">
      <c r="A79" s="22" t="s">
        <v>419</v>
      </c>
      <c r="B79" s="11" t="s">
        <v>448</v>
      </c>
      <c r="C79" s="34" t="s">
        <v>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zoomScale="110" zoomScaleNormal="110" zoomScalePageLayoutView="110" workbookViewId="0">
      <pane xSplit="2" ySplit="2" topLeftCell="C11" activePane="bottomRight" state="frozen"/>
      <selection pane="topRight" activeCell="C1" sqref="C1"/>
      <selection pane="bottomLeft" activeCell="A3" sqref="A3"/>
      <selection pane="bottomRight" activeCell="E19" sqref="E19"/>
    </sheetView>
  </sheetViews>
  <sheetFormatPr defaultColWidth="10.85546875" defaultRowHeight="12.75" x14ac:dyDescent="0.2"/>
  <cols>
    <col min="1" max="1" width="11" style="3" customWidth="1"/>
    <col min="2" max="2" width="15.28515625" style="4" customWidth="1"/>
    <col min="3" max="3" width="14.42578125" style="34" customWidth="1"/>
    <col min="4" max="4" width="15.7109375" style="34" customWidth="1"/>
    <col min="5" max="5" width="16.7109375" style="35" customWidth="1"/>
    <col min="6" max="6" width="13.42578125" style="54" customWidth="1"/>
    <col min="7" max="7" width="11.7109375" style="54" bestFit="1" customWidth="1"/>
    <col min="8" max="8" width="13.42578125" style="54" customWidth="1"/>
    <col min="9" max="9" width="25.42578125" style="54" customWidth="1"/>
    <col min="10" max="10" width="11.7109375" style="54" bestFit="1" customWidth="1"/>
    <col min="11" max="11" width="12" style="36" customWidth="1"/>
    <col min="12" max="16384" width="10.85546875" style="33"/>
  </cols>
  <sheetData>
    <row r="1" spans="1:11" x14ac:dyDescent="0.2">
      <c r="A1" s="67" t="s">
        <v>0</v>
      </c>
      <c r="B1" s="67" t="s">
        <v>39</v>
      </c>
      <c r="C1" s="78" t="s">
        <v>529</v>
      </c>
      <c r="D1" s="79"/>
      <c r="E1" s="69" t="s">
        <v>573</v>
      </c>
      <c r="F1" s="81" t="s">
        <v>675</v>
      </c>
      <c r="G1" s="82"/>
      <c r="H1" s="82"/>
      <c r="I1" s="82"/>
      <c r="J1" s="82"/>
      <c r="K1" s="83"/>
    </row>
    <row r="2" spans="1:11" s="43" customFormat="1" ht="51.75" thickBot="1" x14ac:dyDescent="0.25">
      <c r="A2" s="77"/>
      <c r="B2" s="77"/>
      <c r="C2" s="41" t="s">
        <v>527</v>
      </c>
      <c r="D2" s="41" t="s">
        <v>528</v>
      </c>
      <c r="E2" s="80"/>
      <c r="F2" s="55" t="s">
        <v>598</v>
      </c>
      <c r="G2" s="55" t="s">
        <v>572</v>
      </c>
      <c r="H2" s="55" t="s">
        <v>700</v>
      </c>
      <c r="I2" s="55" t="s">
        <v>690</v>
      </c>
      <c r="J2" s="55" t="s">
        <v>617</v>
      </c>
      <c r="K2" s="42" t="s">
        <v>576</v>
      </c>
    </row>
    <row r="3" spans="1:11" s="40" customFormat="1" ht="64.5" thickTop="1" x14ac:dyDescent="0.2">
      <c r="A3" s="12" t="s">
        <v>418</v>
      </c>
      <c r="B3" s="13" t="s">
        <v>448</v>
      </c>
      <c r="C3" s="37" t="s">
        <v>530</v>
      </c>
      <c r="D3" s="37"/>
      <c r="E3" s="38"/>
      <c r="F3" s="56"/>
      <c r="G3" s="56"/>
      <c r="H3" s="56"/>
      <c r="I3" s="56"/>
      <c r="J3" s="56"/>
      <c r="K3" s="39"/>
    </row>
    <row r="4" spans="1:11" ht="76.5" x14ac:dyDescent="0.2">
      <c r="A4" s="3" t="s">
        <v>418</v>
      </c>
      <c r="B4" s="4" t="s">
        <v>28</v>
      </c>
    </row>
    <row r="5" spans="1:11" ht="63.75" x14ac:dyDescent="0.2">
      <c r="A5" s="3" t="s">
        <v>418</v>
      </c>
      <c r="B5" s="4" t="s">
        <v>420</v>
      </c>
    </row>
    <row r="6" spans="1:11" ht="51" x14ac:dyDescent="0.2">
      <c r="A6" s="3" t="s">
        <v>418</v>
      </c>
      <c r="B6" s="4" t="s">
        <v>421</v>
      </c>
      <c r="C6" s="34" t="s">
        <v>531</v>
      </c>
      <c r="D6" s="34" t="s">
        <v>532</v>
      </c>
      <c r="F6" s="54">
        <f>21/44</f>
        <v>0.47727272727272729</v>
      </c>
      <c r="G6" s="54">
        <f>19/44</f>
        <v>0.43181818181818182</v>
      </c>
      <c r="H6" s="54">
        <f>1/44</f>
        <v>2.2727272727272728E-2</v>
      </c>
      <c r="I6" s="54">
        <f>2/44</f>
        <v>4.5454545454545456E-2</v>
      </c>
      <c r="J6" s="54">
        <f>1/44</f>
        <v>2.2727272727272728E-2</v>
      </c>
      <c r="K6" s="36" t="s">
        <v>575</v>
      </c>
    </row>
    <row r="7" spans="1:11" x14ac:dyDescent="0.2">
      <c r="A7" s="3" t="s">
        <v>7</v>
      </c>
      <c r="B7" s="11" t="s">
        <v>448</v>
      </c>
    </row>
    <row r="8" spans="1:11" ht="38.25" x14ac:dyDescent="0.2">
      <c r="A8" s="3" t="s">
        <v>7</v>
      </c>
      <c r="B8" s="11" t="s">
        <v>398</v>
      </c>
    </row>
    <row r="9" spans="1:11" ht="153" x14ac:dyDescent="0.2">
      <c r="A9" s="3" t="s">
        <v>7</v>
      </c>
      <c r="B9" s="11" t="s">
        <v>399</v>
      </c>
      <c r="D9" s="34" t="s">
        <v>594</v>
      </c>
      <c r="E9" s="35" t="s">
        <v>595</v>
      </c>
      <c r="F9" s="54">
        <f>4/36</f>
        <v>0.1111111111111111</v>
      </c>
      <c r="G9" s="54">
        <f>28/36</f>
        <v>0.77777777777777779</v>
      </c>
      <c r="H9" s="54">
        <v>0</v>
      </c>
      <c r="I9" s="54">
        <f>4/36</f>
        <v>0.1111111111111111</v>
      </c>
      <c r="J9" s="54">
        <v>0</v>
      </c>
      <c r="K9" s="36" t="s">
        <v>674</v>
      </c>
    </row>
    <row r="10" spans="1:11" ht="25.5" x14ac:dyDescent="0.2">
      <c r="A10" s="3" t="s">
        <v>7</v>
      </c>
      <c r="B10" s="11" t="s">
        <v>430</v>
      </c>
    </row>
    <row r="11" spans="1:11" ht="51" x14ac:dyDescent="0.2">
      <c r="A11" s="3" t="s">
        <v>154</v>
      </c>
      <c r="B11" s="11" t="s">
        <v>448</v>
      </c>
      <c r="C11" s="34" t="s">
        <v>533</v>
      </c>
    </row>
    <row r="12" spans="1:11" ht="51" x14ac:dyDescent="0.2">
      <c r="A12" s="3" t="s">
        <v>5</v>
      </c>
      <c r="B12" s="11" t="s">
        <v>448</v>
      </c>
    </row>
    <row r="13" spans="1:11" ht="51" x14ac:dyDescent="0.2">
      <c r="A13" s="3" t="s">
        <v>155</v>
      </c>
      <c r="B13" s="11" t="s">
        <v>448</v>
      </c>
      <c r="C13" s="34" t="s">
        <v>534</v>
      </c>
      <c r="D13" s="34" t="s">
        <v>535</v>
      </c>
      <c r="E13" s="35" t="s">
        <v>536</v>
      </c>
      <c r="F13" s="54">
        <f>18/25</f>
        <v>0.72</v>
      </c>
      <c r="G13" s="54">
        <f>3/25</f>
        <v>0.12</v>
      </c>
      <c r="H13" s="54">
        <v>0</v>
      </c>
      <c r="I13" s="54">
        <f>4/25</f>
        <v>0.16</v>
      </c>
      <c r="J13" s="54">
        <v>0</v>
      </c>
      <c r="K13" s="36" t="s">
        <v>606</v>
      </c>
    </row>
    <row r="14" spans="1:11" ht="25.5" x14ac:dyDescent="0.2">
      <c r="A14" s="3" t="s">
        <v>424</v>
      </c>
      <c r="B14" s="11" t="s">
        <v>448</v>
      </c>
    </row>
    <row r="15" spans="1:11" x14ac:dyDescent="0.2">
      <c r="A15" s="3" t="s">
        <v>47</v>
      </c>
      <c r="B15" s="11" t="s">
        <v>448</v>
      </c>
    </row>
    <row r="16" spans="1:11" ht="76.5" x14ac:dyDescent="0.2">
      <c r="A16" s="3" t="s">
        <v>48</v>
      </c>
      <c r="B16" s="11" t="s">
        <v>448</v>
      </c>
      <c r="C16" s="34" t="s">
        <v>546</v>
      </c>
      <c r="D16" s="34" t="s">
        <v>547</v>
      </c>
      <c r="E16" s="35" t="s">
        <v>548</v>
      </c>
      <c r="F16" s="54">
        <f>108/112</f>
        <v>0.9642857142857143</v>
      </c>
      <c r="G16" s="54">
        <f>2/112</f>
        <v>1.7857142857142856E-2</v>
      </c>
      <c r="H16" s="54">
        <v>0</v>
      </c>
      <c r="I16" s="54">
        <v>0</v>
      </c>
      <c r="J16" s="54">
        <f>2/112</f>
        <v>1.7857142857142856E-2</v>
      </c>
      <c r="K16" s="36" t="s">
        <v>663</v>
      </c>
    </row>
    <row r="17" spans="1:11" ht="102" customHeight="1" x14ac:dyDescent="0.2">
      <c r="A17" s="60" t="s">
        <v>389</v>
      </c>
      <c r="B17" s="71" t="s">
        <v>616</v>
      </c>
      <c r="C17" s="73" t="s">
        <v>549</v>
      </c>
      <c r="D17" s="73" t="s">
        <v>717</v>
      </c>
      <c r="E17" s="75" t="s">
        <v>718</v>
      </c>
      <c r="F17" s="54">
        <f>3/26</f>
        <v>0.11538461538461539</v>
      </c>
      <c r="G17" s="54">
        <f>17/26</f>
        <v>0.65384615384615385</v>
      </c>
      <c r="H17" s="54">
        <f>1/26</f>
        <v>3.8461538461538464E-2</v>
      </c>
      <c r="I17" s="54">
        <f>3/26</f>
        <v>0.11538461538461539</v>
      </c>
      <c r="J17" s="54">
        <f>2/26</f>
        <v>7.6923076923076927E-2</v>
      </c>
      <c r="K17" s="36" t="s">
        <v>613</v>
      </c>
    </row>
    <row r="18" spans="1:11" ht="76.5" x14ac:dyDescent="0.2">
      <c r="A18" s="61"/>
      <c r="B18" s="72"/>
      <c r="C18" s="74"/>
      <c r="D18" s="74"/>
      <c r="E18" s="76"/>
      <c r="F18" s="54">
        <f>5/39</f>
        <v>0.12820512820512819</v>
      </c>
      <c r="G18" s="54">
        <f>30/39</f>
        <v>0.76923076923076927</v>
      </c>
      <c r="H18" s="54">
        <v>0</v>
      </c>
      <c r="I18" s="54">
        <f>1/39</f>
        <v>2.564102564102564E-2</v>
      </c>
      <c r="J18" s="54">
        <f>3/39</f>
        <v>7.6923076923076927E-2</v>
      </c>
      <c r="K18" s="36" t="s">
        <v>716</v>
      </c>
    </row>
    <row r="19" spans="1:11" ht="38.25" x14ac:dyDescent="0.2">
      <c r="A19" s="3" t="s">
        <v>134</v>
      </c>
      <c r="B19" s="11" t="s">
        <v>448</v>
      </c>
      <c r="D19" s="34" t="s">
        <v>550</v>
      </c>
    </row>
    <row r="20" spans="1:11" ht="51" x14ac:dyDescent="0.2">
      <c r="A20" s="3" t="s">
        <v>390</v>
      </c>
      <c r="B20" s="11" t="s">
        <v>448</v>
      </c>
      <c r="C20" s="34" t="s">
        <v>553</v>
      </c>
      <c r="F20" s="54">
        <f>36/64</f>
        <v>0.5625</v>
      </c>
      <c r="G20" s="54">
        <f>11/64</f>
        <v>0.171875</v>
      </c>
      <c r="H20" s="54">
        <v>0</v>
      </c>
      <c r="I20" s="54">
        <f>7/64</f>
        <v>0.109375</v>
      </c>
      <c r="J20" s="54">
        <f>10/64</f>
        <v>0.15625</v>
      </c>
      <c r="K20" s="36" t="s">
        <v>618</v>
      </c>
    </row>
    <row r="21" spans="1:11" ht="51" x14ac:dyDescent="0.2">
      <c r="A21" s="3" t="s">
        <v>451</v>
      </c>
      <c r="B21" s="11" t="s">
        <v>448</v>
      </c>
    </row>
    <row r="22" spans="1:11" ht="51" x14ac:dyDescent="0.2">
      <c r="A22" s="3" t="s">
        <v>391</v>
      </c>
      <c r="B22" s="11" t="s">
        <v>448</v>
      </c>
      <c r="D22" s="34" t="s">
        <v>622</v>
      </c>
      <c r="F22" s="54">
        <f>3/15</f>
        <v>0.2</v>
      </c>
      <c r="G22" s="54">
        <f>8/15</f>
        <v>0.53333333333333333</v>
      </c>
      <c r="H22" s="54">
        <f>1/15</f>
        <v>6.6666666666666666E-2</v>
      </c>
      <c r="I22" s="54">
        <f>2/15</f>
        <v>0.13333333333333333</v>
      </c>
      <c r="J22" s="54">
        <f>1/15</f>
        <v>6.6666666666666666E-2</v>
      </c>
      <c r="K22" s="36" t="s">
        <v>623</v>
      </c>
    </row>
    <row r="23" spans="1:11" ht="76.5" x14ac:dyDescent="0.2">
      <c r="A23" s="3" t="s">
        <v>392</v>
      </c>
      <c r="B23" s="11" t="s">
        <v>448</v>
      </c>
      <c r="C23" s="34" t="s">
        <v>554</v>
      </c>
      <c r="D23" s="34" t="s">
        <v>555</v>
      </c>
      <c r="F23" s="54">
        <v>1</v>
      </c>
      <c r="G23" s="54">
        <v>0</v>
      </c>
      <c r="H23" s="54">
        <v>0</v>
      </c>
      <c r="I23" s="54">
        <v>0</v>
      </c>
      <c r="J23" s="54">
        <v>0</v>
      </c>
      <c r="K23" s="54" t="s">
        <v>664</v>
      </c>
    </row>
    <row r="24" spans="1:11" ht="51" x14ac:dyDescent="0.2">
      <c r="A24" s="3" t="s">
        <v>720</v>
      </c>
      <c r="B24" s="11" t="s">
        <v>448</v>
      </c>
    </row>
    <row r="25" spans="1:11" ht="51" x14ac:dyDescent="0.2">
      <c r="A25" s="3" t="s">
        <v>425</v>
      </c>
      <c r="B25" s="11" t="s">
        <v>448</v>
      </c>
      <c r="D25" s="34" t="s">
        <v>624</v>
      </c>
      <c r="F25" s="54">
        <f>8/9</f>
        <v>0.88888888888888884</v>
      </c>
      <c r="G25" s="54">
        <v>0</v>
      </c>
      <c r="H25" s="54">
        <v>0</v>
      </c>
      <c r="I25" s="54">
        <v>0</v>
      </c>
      <c r="J25" s="54">
        <f>1/9</f>
        <v>0.1111111111111111</v>
      </c>
      <c r="K25" s="36" t="s">
        <v>625</v>
      </c>
    </row>
    <row r="26" spans="1:11" ht="38.25" x14ac:dyDescent="0.2">
      <c r="A26" s="3" t="s">
        <v>452</v>
      </c>
      <c r="B26" s="11" t="s">
        <v>448</v>
      </c>
    </row>
    <row r="27" spans="1:11" ht="51" x14ac:dyDescent="0.2">
      <c r="A27" s="3" t="s">
        <v>393</v>
      </c>
      <c r="B27" s="4" t="s">
        <v>448</v>
      </c>
      <c r="C27" s="34" t="s">
        <v>556</v>
      </c>
      <c r="D27" s="34" t="s">
        <v>628</v>
      </c>
      <c r="F27" s="54">
        <f>6/11</f>
        <v>0.54545454545454541</v>
      </c>
      <c r="G27" s="54">
        <f>5/11</f>
        <v>0.45454545454545453</v>
      </c>
      <c r="H27" s="54">
        <v>0</v>
      </c>
      <c r="I27" s="54">
        <v>0</v>
      </c>
      <c r="J27" s="54">
        <v>0</v>
      </c>
      <c r="K27" s="36" t="s">
        <v>629</v>
      </c>
    </row>
    <row r="28" spans="1:11" ht="51" x14ac:dyDescent="0.2">
      <c r="A28" s="3" t="s">
        <v>426</v>
      </c>
      <c r="B28" s="11" t="s">
        <v>448</v>
      </c>
      <c r="D28" s="34" t="s">
        <v>557</v>
      </c>
    </row>
    <row r="29" spans="1:11" ht="51" x14ac:dyDescent="0.2">
      <c r="A29" s="3" t="s">
        <v>394</v>
      </c>
      <c r="B29" s="11" t="s">
        <v>448</v>
      </c>
    </row>
    <row r="30" spans="1:11" ht="51" x14ac:dyDescent="0.2">
      <c r="A30" s="3" t="s">
        <v>394</v>
      </c>
      <c r="B30" s="11" t="s">
        <v>427</v>
      </c>
    </row>
    <row r="31" spans="1:11" ht="165.75" x14ac:dyDescent="0.2">
      <c r="A31" s="3" t="s">
        <v>395</v>
      </c>
      <c r="B31" s="4" t="s">
        <v>396</v>
      </c>
      <c r="C31" s="34" t="s">
        <v>711</v>
      </c>
      <c r="D31" s="34" t="s">
        <v>713</v>
      </c>
      <c r="E31" s="35" t="s">
        <v>712</v>
      </c>
    </row>
    <row r="32" spans="1:11" ht="25.5" x14ac:dyDescent="0.2">
      <c r="A32" s="3" t="s">
        <v>88</v>
      </c>
      <c r="B32" s="11" t="s">
        <v>448</v>
      </c>
    </row>
    <row r="33" spans="1:11" ht="51" x14ac:dyDescent="0.2">
      <c r="A33" s="3" t="s">
        <v>88</v>
      </c>
      <c r="B33" s="4" t="s">
        <v>101</v>
      </c>
      <c r="D33" s="34" t="s">
        <v>535</v>
      </c>
      <c r="F33" s="54">
        <f>9/21</f>
        <v>0.42857142857142855</v>
      </c>
      <c r="G33" s="54">
        <f>3/21</f>
        <v>0.14285714285714285</v>
      </c>
      <c r="H33" s="54">
        <f>6/21</f>
        <v>0.2857142857142857</v>
      </c>
      <c r="I33" s="54">
        <f>3/21</f>
        <v>0.14285714285714285</v>
      </c>
      <c r="J33" s="54">
        <v>0</v>
      </c>
      <c r="K33" s="36" t="s">
        <v>701</v>
      </c>
    </row>
    <row r="34" spans="1:11" ht="38.25" x14ac:dyDescent="0.2">
      <c r="A34" s="3" t="s">
        <v>88</v>
      </c>
      <c r="B34" s="4" t="s">
        <v>428</v>
      </c>
      <c r="D34" s="34" t="s">
        <v>558</v>
      </c>
      <c r="E34" s="35" t="s">
        <v>559</v>
      </c>
    </row>
    <row r="35" spans="1:11" ht="38.25" x14ac:dyDescent="0.2">
      <c r="A35" s="3" t="s">
        <v>88</v>
      </c>
      <c r="B35" s="4" t="s">
        <v>400</v>
      </c>
    </row>
    <row r="36" spans="1:11" ht="38.25" x14ac:dyDescent="0.2">
      <c r="A36" s="3" t="s">
        <v>88</v>
      </c>
      <c r="B36" s="4" t="s">
        <v>429</v>
      </c>
      <c r="D36" s="34">
        <v>0</v>
      </c>
    </row>
    <row r="37" spans="1:11" ht="25.5" x14ac:dyDescent="0.2">
      <c r="A37" s="3" t="s">
        <v>88</v>
      </c>
      <c r="B37" s="4" t="s">
        <v>433</v>
      </c>
    </row>
    <row r="38" spans="1:11" ht="51" x14ac:dyDescent="0.2">
      <c r="A38" s="3" t="s">
        <v>401</v>
      </c>
      <c r="B38" s="11" t="s">
        <v>448</v>
      </c>
      <c r="C38" s="34" t="s">
        <v>560</v>
      </c>
    </row>
    <row r="39" spans="1:11" x14ac:dyDescent="0.2">
      <c r="A39" s="3" t="s">
        <v>122</v>
      </c>
      <c r="B39" s="11" t="s">
        <v>448</v>
      </c>
      <c r="C39" s="34" t="s">
        <v>551</v>
      </c>
    </row>
    <row r="40" spans="1:11" ht="191.25" x14ac:dyDescent="0.2">
      <c r="A40" s="3" t="s">
        <v>313</v>
      </c>
      <c r="B40" s="11" t="s">
        <v>314</v>
      </c>
      <c r="C40" s="34" t="s">
        <v>561</v>
      </c>
      <c r="D40" s="34" t="s">
        <v>673</v>
      </c>
      <c r="E40" s="35" t="s">
        <v>715</v>
      </c>
      <c r="F40" s="54">
        <v>0.05</v>
      </c>
      <c r="G40" s="54">
        <v>0.8</v>
      </c>
      <c r="H40" s="54">
        <v>0</v>
      </c>
      <c r="I40" s="54">
        <v>0.1</v>
      </c>
      <c r="J40" s="54">
        <v>0.05</v>
      </c>
      <c r="K40" s="36" t="s">
        <v>672</v>
      </c>
    </row>
    <row r="41" spans="1:11" ht="63.75" x14ac:dyDescent="0.2">
      <c r="A41" s="3" t="s">
        <v>122</v>
      </c>
      <c r="B41" s="4" t="s">
        <v>402</v>
      </c>
      <c r="D41" s="34" t="s">
        <v>697</v>
      </c>
    </row>
    <row r="42" spans="1:11" ht="25.5" x14ac:dyDescent="0.2">
      <c r="A42" s="3" t="s">
        <v>442</v>
      </c>
      <c r="B42" s="11" t="s">
        <v>448</v>
      </c>
      <c r="D42" s="34">
        <v>0</v>
      </c>
    </row>
    <row r="43" spans="1:11" x14ac:dyDescent="0.2">
      <c r="A43" s="3" t="s">
        <v>147</v>
      </c>
      <c r="B43" s="11" t="s">
        <v>448</v>
      </c>
    </row>
    <row r="44" spans="1:11" ht="76.5" x14ac:dyDescent="0.2">
      <c r="A44" s="3" t="s">
        <v>147</v>
      </c>
      <c r="B44" s="11" t="s">
        <v>434</v>
      </c>
      <c r="C44" s="34" t="s">
        <v>571</v>
      </c>
    </row>
    <row r="45" spans="1:11" ht="38.25" x14ac:dyDescent="0.2">
      <c r="A45" s="3" t="s">
        <v>147</v>
      </c>
      <c r="B45" s="11" t="s">
        <v>435</v>
      </c>
    </row>
    <row r="46" spans="1:11" ht="25.5" x14ac:dyDescent="0.2">
      <c r="A46" s="3" t="s">
        <v>147</v>
      </c>
      <c r="B46" s="4" t="s">
        <v>438</v>
      </c>
    </row>
    <row r="47" spans="1:11" ht="25.5" x14ac:dyDescent="0.2">
      <c r="A47" s="3" t="s">
        <v>147</v>
      </c>
      <c r="B47" s="4" t="s">
        <v>439</v>
      </c>
    </row>
    <row r="48" spans="1:11" x14ac:dyDescent="0.2">
      <c r="A48" s="3" t="s">
        <v>128</v>
      </c>
      <c r="B48" s="11" t="s">
        <v>448</v>
      </c>
    </row>
    <row r="49" spans="1:11" ht="38.25" x14ac:dyDescent="0.2">
      <c r="A49" s="3" t="s">
        <v>128</v>
      </c>
      <c r="B49" s="11" t="s">
        <v>450</v>
      </c>
    </row>
    <row r="50" spans="1:11" ht="25.5" x14ac:dyDescent="0.2">
      <c r="A50" s="3" t="s">
        <v>128</v>
      </c>
      <c r="B50" s="11" t="s">
        <v>440</v>
      </c>
    </row>
    <row r="51" spans="1:11" ht="38.25" x14ac:dyDescent="0.2">
      <c r="A51" s="3" t="s">
        <v>128</v>
      </c>
      <c r="B51" s="4" t="s">
        <v>403</v>
      </c>
      <c r="C51" s="34" t="s">
        <v>533</v>
      </c>
    </row>
    <row r="52" spans="1:11" ht="51" x14ac:dyDescent="0.2">
      <c r="A52" s="3" t="s">
        <v>3</v>
      </c>
      <c r="B52" s="11" t="s">
        <v>448</v>
      </c>
    </row>
    <row r="53" spans="1:11" ht="51" x14ac:dyDescent="0.2">
      <c r="A53" s="3" t="s">
        <v>443</v>
      </c>
      <c r="B53" s="11" t="s">
        <v>455</v>
      </c>
      <c r="D53" s="34" t="s">
        <v>566</v>
      </c>
      <c r="E53" s="35" t="s">
        <v>567</v>
      </c>
      <c r="F53" s="54">
        <v>0</v>
      </c>
      <c r="G53" s="54">
        <v>0</v>
      </c>
      <c r="H53" s="54">
        <v>0</v>
      </c>
      <c r="I53" s="54">
        <v>1</v>
      </c>
      <c r="J53" s="54">
        <v>0</v>
      </c>
      <c r="K53" s="36" t="s">
        <v>687</v>
      </c>
    </row>
    <row r="54" spans="1:11" ht="38.25" x14ac:dyDescent="0.2">
      <c r="A54" s="3" t="s">
        <v>335</v>
      </c>
      <c r="B54" s="11" t="s">
        <v>448</v>
      </c>
    </row>
    <row r="55" spans="1:11" ht="76.5" customHeight="1" x14ac:dyDescent="0.2">
      <c r="A55" s="3" t="s">
        <v>4</v>
      </c>
      <c r="B55" s="11" t="s">
        <v>448</v>
      </c>
      <c r="D55" s="34" t="s">
        <v>661</v>
      </c>
      <c r="F55" s="54">
        <v>0</v>
      </c>
      <c r="G55" s="54">
        <v>0</v>
      </c>
      <c r="H55" s="54">
        <v>0.75</v>
      </c>
      <c r="I55" s="54">
        <v>0.25</v>
      </c>
      <c r="J55" s="54">
        <v>0</v>
      </c>
      <c r="K55" s="57" t="s">
        <v>660</v>
      </c>
    </row>
    <row r="56" spans="1:11" ht="63.75" x14ac:dyDescent="0.2">
      <c r="A56" s="3" t="s">
        <v>404</v>
      </c>
      <c r="B56" s="11" t="s">
        <v>448</v>
      </c>
      <c r="C56" s="34" t="s">
        <v>533</v>
      </c>
      <c r="D56" s="34" t="s">
        <v>563</v>
      </c>
      <c r="E56" s="35" t="s">
        <v>564</v>
      </c>
      <c r="F56" s="54">
        <f>6/16</f>
        <v>0.375</v>
      </c>
      <c r="G56" s="54">
        <f>4/16</f>
        <v>0.25</v>
      </c>
      <c r="H56" s="54">
        <v>0</v>
      </c>
      <c r="I56" s="54">
        <f>5/16</f>
        <v>0.3125</v>
      </c>
      <c r="J56" s="54">
        <f>1/16</f>
        <v>6.25E-2</v>
      </c>
      <c r="K56" s="36" t="s">
        <v>662</v>
      </c>
    </row>
    <row r="57" spans="1:11" ht="63.75" x14ac:dyDescent="0.2">
      <c r="A57" s="3" t="s">
        <v>665</v>
      </c>
      <c r="B57" s="11" t="s">
        <v>448</v>
      </c>
    </row>
    <row r="58" spans="1:11" ht="38.25" x14ac:dyDescent="0.2">
      <c r="A58" s="3" t="s">
        <v>449</v>
      </c>
      <c r="B58" s="11" t="s">
        <v>448</v>
      </c>
    </row>
    <row r="59" spans="1:11" ht="38.25" x14ac:dyDescent="0.2">
      <c r="A59" s="3" t="s">
        <v>444</v>
      </c>
      <c r="B59" s="11" t="s">
        <v>448</v>
      </c>
      <c r="D59" s="34" t="s">
        <v>543</v>
      </c>
      <c r="E59" s="35" t="s">
        <v>565</v>
      </c>
      <c r="F59" s="54">
        <v>1</v>
      </c>
      <c r="G59" s="54">
        <v>0</v>
      </c>
      <c r="H59" s="54">
        <v>0</v>
      </c>
      <c r="I59" s="54">
        <v>0</v>
      </c>
      <c r="J59" s="54">
        <v>0</v>
      </c>
      <c r="K59" s="36" t="s">
        <v>668</v>
      </c>
    </row>
    <row r="60" spans="1:11" ht="63.75" x14ac:dyDescent="0.2">
      <c r="A60" s="3" t="s">
        <v>405</v>
      </c>
      <c r="B60" s="11" t="s">
        <v>448</v>
      </c>
      <c r="D60" s="34">
        <v>10</v>
      </c>
      <c r="F60" s="54">
        <f>19/25</f>
        <v>0.76</v>
      </c>
      <c r="G60" s="54">
        <f>3/25</f>
        <v>0.12</v>
      </c>
      <c r="H60" s="54">
        <v>0</v>
      </c>
      <c r="I60" s="54">
        <f>3/25</f>
        <v>0.12</v>
      </c>
      <c r="J60" s="54">
        <v>0</v>
      </c>
      <c r="K60" s="36" t="s">
        <v>662</v>
      </c>
    </row>
    <row r="61" spans="1:11" ht="38.25" x14ac:dyDescent="0.2">
      <c r="A61" s="3" t="s">
        <v>445</v>
      </c>
      <c r="B61" s="11" t="s">
        <v>448</v>
      </c>
    </row>
    <row r="62" spans="1:11" ht="38.25" x14ac:dyDescent="0.2">
      <c r="A62" s="3" t="s">
        <v>446</v>
      </c>
      <c r="B62" s="11" t="s">
        <v>448</v>
      </c>
    </row>
    <row r="63" spans="1:11" x14ac:dyDescent="0.2">
      <c r="A63" s="3" t="s">
        <v>447</v>
      </c>
      <c r="B63" s="11" t="s">
        <v>448</v>
      </c>
      <c r="D63" s="34">
        <v>0</v>
      </c>
    </row>
    <row r="64" spans="1:11" ht="25.5" x14ac:dyDescent="0.2">
      <c r="A64" s="3" t="s">
        <v>406</v>
      </c>
      <c r="B64" s="11" t="s">
        <v>448</v>
      </c>
    </row>
    <row r="65" spans="1:11" ht="38.25" x14ac:dyDescent="0.2">
      <c r="A65" s="3" t="s">
        <v>406</v>
      </c>
      <c r="B65" s="4" t="s">
        <v>407</v>
      </c>
      <c r="C65" s="34" t="s">
        <v>551</v>
      </c>
      <c r="D65" s="34">
        <v>18</v>
      </c>
      <c r="E65" s="35" t="s">
        <v>552</v>
      </c>
    </row>
    <row r="66" spans="1:11" ht="38.25" x14ac:dyDescent="0.2">
      <c r="A66" s="3" t="s">
        <v>406</v>
      </c>
      <c r="B66" s="4" t="s">
        <v>409</v>
      </c>
      <c r="D66" s="34">
        <v>6</v>
      </c>
      <c r="E66" s="35" t="s">
        <v>537</v>
      </c>
    </row>
    <row r="67" spans="1:11" ht="38.25" x14ac:dyDescent="0.2">
      <c r="A67" s="32" t="s">
        <v>406</v>
      </c>
      <c r="B67" s="4" t="s">
        <v>410</v>
      </c>
      <c r="D67" s="34">
        <v>1</v>
      </c>
      <c r="E67" s="35" t="s">
        <v>538</v>
      </c>
      <c r="F67" s="54">
        <f>7/11</f>
        <v>0.63636363636363635</v>
      </c>
      <c r="G67" s="54">
        <v>0</v>
      </c>
      <c r="H67" s="54">
        <f>1/11</f>
        <v>9.0909090909090912E-2</v>
      </c>
      <c r="I67" s="54">
        <f>3/11</f>
        <v>0.27272727272727271</v>
      </c>
      <c r="J67" s="54">
        <v>0</v>
      </c>
      <c r="K67" s="36" t="s">
        <v>607</v>
      </c>
    </row>
    <row r="68" spans="1:11" ht="25.5" x14ac:dyDescent="0.2">
      <c r="A68" s="32" t="s">
        <v>406</v>
      </c>
      <c r="B68" s="4" t="s">
        <v>411</v>
      </c>
    </row>
    <row r="69" spans="1:11" ht="51" x14ac:dyDescent="0.2">
      <c r="A69" s="32" t="s">
        <v>406</v>
      </c>
      <c r="B69" s="4" t="s">
        <v>412</v>
      </c>
      <c r="C69" s="34" t="s">
        <v>539</v>
      </c>
      <c r="D69" s="34">
        <v>10</v>
      </c>
      <c r="E69" s="35" t="s">
        <v>702</v>
      </c>
      <c r="F69" s="54">
        <v>0.63</v>
      </c>
      <c r="G69" s="54">
        <v>0.15</v>
      </c>
      <c r="H69" s="54">
        <v>0</v>
      </c>
      <c r="I69" s="54">
        <v>0.22</v>
      </c>
      <c r="J69" s="54">
        <v>0</v>
      </c>
      <c r="K69" s="36" t="s">
        <v>703</v>
      </c>
    </row>
    <row r="70" spans="1:11" ht="114.75" x14ac:dyDescent="0.2">
      <c r="A70" s="32" t="s">
        <v>406</v>
      </c>
      <c r="B70" s="4" t="s">
        <v>413</v>
      </c>
      <c r="D70" s="34" t="s">
        <v>541</v>
      </c>
      <c r="E70" s="35" t="s">
        <v>540</v>
      </c>
      <c r="F70" s="54">
        <f>34/35</f>
        <v>0.97142857142857142</v>
      </c>
      <c r="G70" s="54">
        <v>0</v>
      </c>
      <c r="H70" s="54">
        <v>0</v>
      </c>
      <c r="I70" s="54">
        <v>0</v>
      </c>
      <c r="J70" s="54">
        <f>1/35</f>
        <v>2.8571428571428571E-2</v>
      </c>
      <c r="K70" s="36" t="s">
        <v>696</v>
      </c>
    </row>
    <row r="71" spans="1:11" ht="38.25" x14ac:dyDescent="0.2">
      <c r="A71" s="32" t="s">
        <v>406</v>
      </c>
      <c r="B71" s="4" t="s">
        <v>542</v>
      </c>
      <c r="D71" s="34" t="s">
        <v>543</v>
      </c>
      <c r="E71" s="35" t="s">
        <v>544</v>
      </c>
      <c r="F71" s="54">
        <v>0</v>
      </c>
      <c r="G71" s="54">
        <v>1</v>
      </c>
      <c r="H71" s="54">
        <v>0</v>
      </c>
      <c r="I71" s="54">
        <v>0</v>
      </c>
      <c r="J71" s="54">
        <v>0</v>
      </c>
      <c r="K71" s="36" t="s">
        <v>687</v>
      </c>
    </row>
    <row r="72" spans="1:11" ht="38.25" x14ac:dyDescent="0.2">
      <c r="A72" s="32" t="s">
        <v>406</v>
      </c>
      <c r="B72" s="4" t="s">
        <v>414</v>
      </c>
      <c r="D72" s="34">
        <v>1</v>
      </c>
      <c r="E72" s="35" t="s">
        <v>545</v>
      </c>
      <c r="F72" s="54">
        <v>1</v>
      </c>
      <c r="G72" s="54">
        <v>0</v>
      </c>
      <c r="H72" s="54">
        <v>0</v>
      </c>
      <c r="I72" s="54">
        <v>0</v>
      </c>
      <c r="J72" s="54">
        <v>0</v>
      </c>
      <c r="K72" s="36" t="s">
        <v>689</v>
      </c>
    </row>
    <row r="73" spans="1:11" x14ac:dyDescent="0.2">
      <c r="A73" s="3" t="s">
        <v>152</v>
      </c>
      <c r="B73" s="11" t="s">
        <v>448</v>
      </c>
    </row>
    <row r="74" spans="1:11" ht="76.5" x14ac:dyDescent="0.2">
      <c r="A74" s="3" t="s">
        <v>152</v>
      </c>
      <c r="B74" s="4" t="s">
        <v>698</v>
      </c>
      <c r="C74" s="34" t="s">
        <v>571</v>
      </c>
      <c r="D74" s="34" t="s">
        <v>568</v>
      </c>
      <c r="E74" s="35" t="s">
        <v>569</v>
      </c>
      <c r="F74" s="54">
        <v>1</v>
      </c>
      <c r="G74" s="54">
        <v>0</v>
      </c>
      <c r="H74" s="54">
        <v>0</v>
      </c>
      <c r="I74" s="54">
        <v>0</v>
      </c>
      <c r="J74" s="54">
        <v>0</v>
      </c>
      <c r="K74" s="36" t="s">
        <v>699</v>
      </c>
    </row>
    <row r="75" spans="1:11" ht="63.75" x14ac:dyDescent="0.2">
      <c r="A75" s="3" t="s">
        <v>152</v>
      </c>
      <c r="B75" s="11" t="s">
        <v>417</v>
      </c>
      <c r="D75" s="34" t="s">
        <v>562</v>
      </c>
    </row>
    <row r="76" spans="1:11" ht="38.25" x14ac:dyDescent="0.2">
      <c r="A76" s="3" t="s">
        <v>152</v>
      </c>
      <c r="B76" s="11" t="s">
        <v>441</v>
      </c>
    </row>
    <row r="77" spans="1:11" ht="25.5" x14ac:dyDescent="0.2">
      <c r="A77" s="3" t="s">
        <v>152</v>
      </c>
      <c r="B77" s="4" t="s">
        <v>153</v>
      </c>
    </row>
    <row r="78" spans="1:11" ht="38.25" x14ac:dyDescent="0.2">
      <c r="A78" s="3" t="s">
        <v>419</v>
      </c>
      <c r="B78" s="11" t="s">
        <v>448</v>
      </c>
      <c r="C78" s="34" t="s">
        <v>570</v>
      </c>
      <c r="D78" s="34" t="s">
        <v>550</v>
      </c>
    </row>
    <row r="79" spans="1:11" x14ac:dyDescent="0.2">
      <c r="E79" s="58" t="s">
        <v>719</v>
      </c>
      <c r="F79" s="59">
        <f>AVERAGE(F3:F78)</f>
        <v>0.52351943195693207</v>
      </c>
      <c r="G79" s="59">
        <f>AVERAGE(G3:G78)</f>
        <v>0.26638087317774817</v>
      </c>
      <c r="H79" s="59">
        <f>AVERAGE(H3:H78)</f>
        <v>5.2269952269952263E-2</v>
      </c>
      <c r="I79" s="59">
        <f>AVERAGE(I3:I78)</f>
        <v>0.12993266860454361</v>
      </c>
      <c r="J79" s="59">
        <f>AVERAGE(J3:J78)</f>
        <v>2.7897073990823997E-2</v>
      </c>
    </row>
  </sheetData>
  <mergeCells count="10">
    <mergeCell ref="A1:A2"/>
    <mergeCell ref="B1:B2"/>
    <mergeCell ref="C1:D1"/>
    <mergeCell ref="E1:E2"/>
    <mergeCell ref="F1:K1"/>
    <mergeCell ref="A17:A18"/>
    <mergeCell ref="B17:B18"/>
    <mergeCell ref="C17:C18"/>
    <mergeCell ref="D17:D18"/>
    <mergeCell ref="E17:E18"/>
  </mergeCells>
  <pageMargins left="0.75" right="0.75" top="1" bottom="1" header="0.5" footer="0.5"/>
  <pageSetup orientation="portrait" horizontalDpi="4294967292" verticalDpi="4294967292"/>
  <ignoredErrors>
    <ignoredError sqref="I6 I22 H33"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C1-Regulations and Guidance</vt:lpstr>
      <vt:lpstr>C2-Online Info &amp; Tools</vt:lpstr>
      <vt:lpstr>C3-Statistics</vt:lpstr>
      <vt:lpstr>'C1-Regulations and Guidance'!Print_Area</vt:lpstr>
      <vt:lpstr>'C1-Regulations and Guidance'!Print_Titles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Shamah</dc:creator>
  <cp:lastModifiedBy>Jason A Schwartz</cp:lastModifiedBy>
  <cp:lastPrinted>2014-02-24T21:45:59Z</cp:lastPrinted>
  <dcterms:created xsi:type="dcterms:W3CDTF">2014-02-24T04:30:05Z</dcterms:created>
  <dcterms:modified xsi:type="dcterms:W3CDTF">2014-09-22T19:17:46Z</dcterms:modified>
</cp:coreProperties>
</file>